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laitramllc.sharepoint.com/sites/IntraloxDigitalMarketingVendors-BizStream--CFS/Shared Documents/BizStream -- CFS/CFS Resources (downloads)/"/>
    </mc:Choice>
  </mc:AlternateContent>
  <xr:revisionPtr revIDLastSave="0" documentId="8_{3A9887CE-FCF9-40C3-B523-401B19801A00}" xr6:coauthVersionLast="47" xr6:coauthVersionMax="47" xr10:uidLastSave="{00000000-0000-0000-0000-000000000000}"/>
  <workbookProtection workbookPassword="EF6E" lockStructure="1"/>
  <bookViews>
    <workbookView xWindow="-19320" yWindow="-1275" windowWidth="19440" windowHeight="15000" tabRatio="718" activeTab="2"/>
  </bookViews>
  <sheets>
    <sheet name="Disclaimer Definitions &amp; Usage " sheetId="4" r:id="rId1"/>
    <sheet name="Directions" sheetId="6" r:id="rId2"/>
    <sheet name="Checklist" sheetId="1" r:id="rId3"/>
    <sheet name="Summary" sheetId="2" r:id="rId4"/>
    <sheet name="Notes and Pics" sheetId="5" r:id="rId5"/>
    <sheet name="Example" sheetId="8" r:id="rId6"/>
    <sheet name="Eg Notes Pics" sheetId="7" r:id="rId7"/>
  </sheets>
  <definedNames>
    <definedName name="_xlnm.Print_Titles" localSheetId="2">Checklist!$11:$11</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1" l="1"/>
  <c r="I13" i="1"/>
  <c r="H14" i="1"/>
  <c r="I14" i="1"/>
  <c r="H15" i="1"/>
  <c r="I15" i="1"/>
  <c r="H16" i="1"/>
  <c r="I16" i="1"/>
  <c r="I21" i="1" s="1"/>
  <c r="D3" i="2" s="1"/>
  <c r="H17" i="1"/>
  <c r="I17" i="1"/>
  <c r="H18" i="1"/>
  <c r="I18" i="1"/>
  <c r="H19" i="1"/>
  <c r="I19" i="1"/>
  <c r="H20" i="1"/>
  <c r="I20" i="1"/>
  <c r="H21" i="1"/>
  <c r="H24" i="1"/>
  <c r="I24" i="1"/>
  <c r="H25" i="1"/>
  <c r="I25" i="1"/>
  <c r="H26" i="1"/>
  <c r="I26" i="1"/>
  <c r="I32" i="1" s="1"/>
  <c r="D4" i="2" s="1"/>
  <c r="H27" i="1"/>
  <c r="I27" i="1"/>
  <c r="H28" i="1"/>
  <c r="I28" i="1"/>
  <c r="H29" i="1"/>
  <c r="I29" i="1"/>
  <c r="H30" i="1"/>
  <c r="I30" i="1"/>
  <c r="H31" i="1"/>
  <c r="H32" i="1" s="1"/>
  <c r="C4" i="2" s="1"/>
  <c r="E4" i="2" s="1"/>
  <c r="I31" i="1"/>
  <c r="H35" i="1"/>
  <c r="I35" i="1"/>
  <c r="H36" i="1"/>
  <c r="I36" i="1"/>
  <c r="I50" i="1" s="1"/>
  <c r="D5" i="2" s="1"/>
  <c r="H37" i="1"/>
  <c r="I37" i="1"/>
  <c r="H38" i="1"/>
  <c r="I38" i="1"/>
  <c r="H39" i="1"/>
  <c r="I39" i="1"/>
  <c r="H40" i="1"/>
  <c r="I40" i="1"/>
  <c r="H41" i="1"/>
  <c r="I41" i="1"/>
  <c r="H42" i="1"/>
  <c r="I42" i="1"/>
  <c r="H43" i="1"/>
  <c r="I43" i="1"/>
  <c r="H44" i="1"/>
  <c r="I44" i="1"/>
  <c r="H45" i="1"/>
  <c r="I45" i="1"/>
  <c r="H46" i="1"/>
  <c r="I46" i="1"/>
  <c r="H47" i="1"/>
  <c r="H50" i="1" s="1"/>
  <c r="C5" i="2" s="1"/>
  <c r="I47" i="1"/>
  <c r="H48" i="1"/>
  <c r="I48" i="1"/>
  <c r="H49" i="1"/>
  <c r="I49" i="1"/>
  <c r="H53" i="1"/>
  <c r="I53" i="1"/>
  <c r="H54" i="1"/>
  <c r="I54" i="1"/>
  <c r="I59" i="1" s="1"/>
  <c r="D6" i="2" s="1"/>
  <c r="H55" i="1"/>
  <c r="I55" i="1"/>
  <c r="H56" i="1"/>
  <c r="I56" i="1"/>
  <c r="H57" i="1"/>
  <c r="I57" i="1"/>
  <c r="H58" i="1"/>
  <c r="H59" i="1"/>
  <c r="C6" i="2" s="1"/>
  <c r="E6" i="2" s="1"/>
  <c r="H63" i="1"/>
  <c r="H68" i="1" s="1"/>
  <c r="C7" i="2" s="1"/>
  <c r="E7" i="2" s="1"/>
  <c r="I63" i="1"/>
  <c r="H64" i="1"/>
  <c r="I64" i="1"/>
  <c r="H65" i="1"/>
  <c r="I65" i="1"/>
  <c r="H66" i="1"/>
  <c r="I66" i="1"/>
  <c r="H67" i="1"/>
  <c r="I67" i="1"/>
  <c r="I68" i="1"/>
  <c r="H71" i="1"/>
  <c r="I71" i="1"/>
  <c r="I85" i="1" s="1"/>
  <c r="D8" i="2" s="1"/>
  <c r="H72" i="1"/>
  <c r="H85" i="1" s="1"/>
  <c r="C8" i="2" s="1"/>
  <c r="I72" i="1"/>
  <c r="H73" i="1"/>
  <c r="I73" i="1"/>
  <c r="H74" i="1"/>
  <c r="I74" i="1"/>
  <c r="H75" i="1"/>
  <c r="I75" i="1"/>
  <c r="H76" i="1"/>
  <c r="I76" i="1"/>
  <c r="H77" i="1"/>
  <c r="I77" i="1"/>
  <c r="H78" i="1"/>
  <c r="I78" i="1"/>
  <c r="H79" i="1"/>
  <c r="H80" i="1"/>
  <c r="I80" i="1"/>
  <c r="H81" i="1"/>
  <c r="I81" i="1"/>
  <c r="H82" i="1"/>
  <c r="I82" i="1"/>
  <c r="H83" i="1"/>
  <c r="I83" i="1"/>
  <c r="H84" i="1"/>
  <c r="I84" i="1"/>
  <c r="H89" i="1"/>
  <c r="I89" i="1"/>
  <c r="H90" i="1"/>
  <c r="I90" i="1"/>
  <c r="H91" i="1"/>
  <c r="I91" i="1"/>
  <c r="I98" i="1" s="1"/>
  <c r="D9" i="2" s="1"/>
  <c r="H92" i="1"/>
  <c r="I92" i="1"/>
  <c r="H93" i="1"/>
  <c r="I93" i="1"/>
  <c r="H94" i="1"/>
  <c r="I94" i="1"/>
  <c r="H95" i="1"/>
  <c r="I95" i="1"/>
  <c r="H96" i="1"/>
  <c r="I96" i="1"/>
  <c r="H97" i="1"/>
  <c r="I97" i="1"/>
  <c r="H98" i="1"/>
  <c r="H101" i="1"/>
  <c r="I101" i="1"/>
  <c r="I107" i="1" s="1"/>
  <c r="D10" i="2" s="1"/>
  <c r="H102" i="1"/>
  <c r="I102" i="1"/>
  <c r="H103" i="1"/>
  <c r="I103" i="1"/>
  <c r="H104" i="1"/>
  <c r="H107" i="1" s="1"/>
  <c r="C10" i="2" s="1"/>
  <c r="I104" i="1"/>
  <c r="H105" i="1"/>
  <c r="I105" i="1"/>
  <c r="H106" i="1"/>
  <c r="I106" i="1"/>
  <c r="H110" i="1"/>
  <c r="H113" i="1" s="1"/>
  <c r="C11" i="2" s="1"/>
  <c r="I110" i="1"/>
  <c r="I113" i="1" s="1"/>
  <c r="D11" i="2" s="1"/>
  <c r="H111" i="1"/>
  <c r="I111" i="1"/>
  <c r="H112" i="1"/>
  <c r="I112" i="1"/>
  <c r="H116" i="1"/>
  <c r="I116" i="1"/>
  <c r="H117" i="1"/>
  <c r="I117" i="1"/>
  <c r="I121" i="1" s="1"/>
  <c r="D12" i="2" s="1"/>
  <c r="H118" i="1"/>
  <c r="I118" i="1"/>
  <c r="H119" i="1"/>
  <c r="I119" i="1"/>
  <c r="H120" i="1"/>
  <c r="I120" i="1"/>
  <c r="H121" i="1"/>
  <c r="C12" i="2" s="1"/>
  <c r="H124" i="1"/>
  <c r="I124" i="1"/>
  <c r="I125" i="1" s="1"/>
  <c r="D13" i="2" s="1"/>
  <c r="H125" i="1"/>
  <c r="H128" i="1"/>
  <c r="I128" i="1"/>
  <c r="H129" i="1"/>
  <c r="H132" i="1" s="1"/>
  <c r="C14" i="2" s="1"/>
  <c r="I129" i="1"/>
  <c r="I132" i="1" s="1"/>
  <c r="D14" i="2" s="1"/>
  <c r="H130" i="1"/>
  <c r="I130" i="1"/>
  <c r="H131" i="1"/>
  <c r="I131" i="1"/>
  <c r="A3" i="2"/>
  <c r="C3" i="2"/>
  <c r="A4" i="2"/>
  <c r="A5" i="2"/>
  <c r="A6" i="2"/>
  <c r="A7" i="2"/>
  <c r="D7" i="2"/>
  <c r="A8" i="2"/>
  <c r="A9" i="2"/>
  <c r="C9" i="2"/>
  <c r="A10" i="2"/>
  <c r="A11" i="2"/>
  <c r="A12" i="2"/>
  <c r="A13" i="2"/>
  <c r="C13" i="2"/>
  <c r="E13" i="2" s="1"/>
  <c r="A14" i="2"/>
  <c r="I12" i="8"/>
  <c r="H12" i="8" s="1"/>
  <c r="I13" i="8"/>
  <c r="H13" i="8" s="1"/>
  <c r="I14" i="8"/>
  <c r="H14" i="8" s="1"/>
  <c r="H15" i="8"/>
  <c r="I15" i="8"/>
  <c r="I16" i="8"/>
  <c r="H16" i="8" s="1"/>
  <c r="I17" i="8"/>
  <c r="H17" i="8" s="1"/>
  <c r="H18" i="8"/>
  <c r="I18" i="8"/>
  <c r="H19" i="8"/>
  <c r="I19" i="8"/>
  <c r="I20" i="8"/>
  <c r="I23" i="8"/>
  <c r="H23" i="8" s="1"/>
  <c r="I24" i="8"/>
  <c r="I31" i="8" s="1"/>
  <c r="H25" i="8"/>
  <c r="I25" i="8"/>
  <c r="I26" i="8"/>
  <c r="H26" i="8" s="1"/>
  <c r="I27" i="8"/>
  <c r="H27" i="8" s="1"/>
  <c r="I28" i="8"/>
  <c r="H28" i="8" s="1"/>
  <c r="H29" i="8"/>
  <c r="I29" i="8"/>
  <c r="I30" i="8"/>
  <c r="H30" i="8" s="1"/>
  <c r="H34" i="8"/>
  <c r="I34" i="8"/>
  <c r="I49" i="8" s="1"/>
  <c r="H35" i="8"/>
  <c r="I35" i="8"/>
  <c r="H36" i="8"/>
  <c r="I36" i="8"/>
  <c r="H37" i="8"/>
  <c r="I37" i="8"/>
  <c r="I38" i="8"/>
  <c r="H38" i="8" s="1"/>
  <c r="H39" i="8"/>
  <c r="I39" i="8"/>
  <c r="H40" i="8"/>
  <c r="I40" i="8"/>
  <c r="H41" i="8"/>
  <c r="I41" i="8"/>
  <c r="I42" i="8"/>
  <c r="H42" i="8" s="1"/>
  <c r="H43" i="8"/>
  <c r="I43" i="8"/>
  <c r="I44" i="8"/>
  <c r="H44" i="8" s="1"/>
  <c r="H45" i="8"/>
  <c r="I45" i="8"/>
  <c r="H46" i="8"/>
  <c r="I46" i="8"/>
  <c r="H47" i="8"/>
  <c r="I47" i="8"/>
  <c r="I48" i="8"/>
  <c r="H48" i="8" s="1"/>
  <c r="I52" i="8"/>
  <c r="I58" i="8" s="1"/>
  <c r="H53" i="8"/>
  <c r="I53" i="8"/>
  <c r="I54" i="8"/>
  <c r="H54" i="8" s="1"/>
  <c r="H55" i="8"/>
  <c r="I55" i="8"/>
  <c r="I56" i="8"/>
  <c r="H56" i="8" s="1"/>
  <c r="H57" i="8"/>
  <c r="H62" i="8"/>
  <c r="H67" i="8" s="1"/>
  <c r="I62" i="8"/>
  <c r="I67" i="8" s="1"/>
  <c r="H63" i="8"/>
  <c r="I63" i="8"/>
  <c r="I64" i="8"/>
  <c r="H64" i="8" s="1"/>
  <c r="H65" i="8"/>
  <c r="I65" i="8"/>
  <c r="H66" i="8"/>
  <c r="I66" i="8"/>
  <c r="I70" i="8"/>
  <c r="I84" i="8" s="1"/>
  <c r="H71" i="8"/>
  <c r="I71" i="8"/>
  <c r="H72" i="8"/>
  <c r="I72" i="8"/>
  <c r="H73" i="8"/>
  <c r="I73" i="8"/>
  <c r="H74" i="8"/>
  <c r="I74" i="8"/>
  <c r="H75" i="8"/>
  <c r="I75" i="8"/>
  <c r="H76" i="8"/>
  <c r="I76" i="8"/>
  <c r="I77" i="8"/>
  <c r="H77" i="8" s="1"/>
  <c r="H78" i="8"/>
  <c r="H79" i="8"/>
  <c r="I79" i="8"/>
  <c r="H80" i="8"/>
  <c r="I80" i="8"/>
  <c r="H81" i="8"/>
  <c r="I81" i="8"/>
  <c r="H82" i="8"/>
  <c r="I82" i="8"/>
  <c r="H83" i="8"/>
  <c r="I83" i="8"/>
  <c r="H88" i="8"/>
  <c r="I88" i="8"/>
  <c r="I89" i="8"/>
  <c r="H89" i="8" s="1"/>
  <c r="H90" i="8"/>
  <c r="I90" i="8"/>
  <c r="I91" i="8"/>
  <c r="H91" i="8" s="1"/>
  <c r="H92" i="8"/>
  <c r="I92" i="8"/>
  <c r="I93" i="8"/>
  <c r="H93" i="8" s="1"/>
  <c r="H94" i="8"/>
  <c r="I94" i="8"/>
  <c r="H95" i="8"/>
  <c r="I95" i="8"/>
  <c r="H96" i="8"/>
  <c r="I96" i="8"/>
  <c r="I97" i="8"/>
  <c r="H100" i="8"/>
  <c r="H106" i="8" s="1"/>
  <c r="I100" i="8"/>
  <c r="H101" i="8"/>
  <c r="I101" i="8"/>
  <c r="I106" i="8" s="1"/>
  <c r="H102" i="8"/>
  <c r="I102" i="8"/>
  <c r="H103" i="8"/>
  <c r="I103" i="8"/>
  <c r="H104" i="8"/>
  <c r="I104" i="8"/>
  <c r="H105" i="8"/>
  <c r="I105" i="8"/>
  <c r="H109" i="8"/>
  <c r="I109" i="8"/>
  <c r="I112" i="8" s="1"/>
  <c r="H110" i="8"/>
  <c r="H112" i="8" s="1"/>
  <c r="I110" i="8"/>
  <c r="H111" i="8"/>
  <c r="I111" i="8"/>
  <c r="I115" i="8"/>
  <c r="I120" i="8" s="1"/>
  <c r="H116" i="8"/>
  <c r="I116" i="8"/>
  <c r="I117" i="8"/>
  <c r="H117" i="8" s="1"/>
  <c r="H118" i="8"/>
  <c r="I118" i="8"/>
  <c r="H119" i="8"/>
  <c r="I119" i="8"/>
  <c r="H123" i="8"/>
  <c r="I123" i="8"/>
  <c r="I124" i="8" s="1"/>
  <c r="H124" i="8"/>
  <c r="I127" i="8"/>
  <c r="I131" i="8" s="1"/>
  <c r="H128" i="8"/>
  <c r="I128" i="8"/>
  <c r="I129" i="8"/>
  <c r="H129" i="8" s="1"/>
  <c r="H130" i="8"/>
  <c r="I130" i="8"/>
  <c r="D16" i="2" l="1"/>
  <c r="H20" i="8"/>
  <c r="E9" i="2"/>
  <c r="H49" i="8"/>
  <c r="E10" i="2"/>
  <c r="E14" i="2"/>
  <c r="E3" i="2"/>
  <c r="E5" i="2"/>
  <c r="H97" i="8"/>
  <c r="H31" i="8"/>
  <c r="E12" i="2"/>
  <c r="E11" i="2"/>
  <c r="E8" i="2"/>
  <c r="H70" i="8"/>
  <c r="H84" i="8" s="1"/>
  <c r="C16" i="2"/>
  <c r="E16" i="2" s="1"/>
  <c r="H127" i="8"/>
  <c r="H131" i="8" s="1"/>
  <c r="H115" i="8"/>
  <c r="H120" i="8" s="1"/>
  <c r="H52" i="8"/>
  <c r="H58" i="8" s="1"/>
  <c r="H24" i="8"/>
</calcChain>
</file>

<file path=xl/sharedStrings.xml><?xml version="1.0" encoding="utf-8"?>
<sst xmlns="http://schemas.openxmlformats.org/spreadsheetml/2006/main" count="464" uniqueCount="207">
  <si>
    <t>Product contact surfaces are made with materials that are corrosion resistant, non-toxic, non-absorbent and approved as an acceptable product contact surface by regulatory agencies.</t>
  </si>
  <si>
    <t>Plating, paint and coatings are not used for food contact surfaces or for process equipment surfaces directly above the product zone areas.</t>
  </si>
  <si>
    <t>Coatings and plating, if used on non-contact areas away from product zones, must be designed to remain intact throughout the life of the equipment.</t>
  </si>
  <si>
    <t xml:space="preserve">Materials not permitted for use include wood, enamelware, uncoated aluminum, uncoated anodized aluminum or belts with exposed cloth backs or centers.  </t>
  </si>
  <si>
    <t xml:space="preserve"> </t>
  </si>
  <si>
    <t>#</t>
  </si>
  <si>
    <t>Description</t>
  </si>
  <si>
    <t>S</t>
  </si>
  <si>
    <t>M</t>
  </si>
  <si>
    <t>U</t>
  </si>
  <si>
    <t>NA</t>
  </si>
  <si>
    <t>Comments</t>
  </si>
  <si>
    <t>Pts Available</t>
  </si>
  <si>
    <t xml:space="preserve">Seals and O-rings should be chosen to be compatible with the products, cleaners, and sanitizers used on the line. </t>
  </si>
  <si>
    <t>PRINCIPLE #3 - ACCESSIBLE FOR INSPECTION, MAINTENANCE, &amp; CLEANING/SANITATION</t>
  </si>
  <si>
    <t xml:space="preserve">Product zone components with inaccessible surfaces shall allow for access by disassembly using simple tools or a tool free design (compliant with all personnel safety laws).  </t>
  </si>
  <si>
    <t xml:space="preserve">Parts remain attached or are hung on the equipment for easy cleaning and to prevent damage or loss.  Separate parts carts are supplied as an alternative. </t>
  </si>
  <si>
    <t>Equipment is located a minimum of 30 inches from overhead structures and 36 inches from the nearest stationary object. (Check applicable safety regulations)</t>
  </si>
  <si>
    <t>All equipment air, vacuum, and product hoses, and their support assemblies are easily removable for cleaning.</t>
  </si>
  <si>
    <t xml:space="preserve">All utility (electric, air, vacuum) lines should be separated (not bundled) or enclosed in smooth conduit or dust free enclosures to avoid soiling and / or allow for cleaning.   </t>
  </si>
  <si>
    <t>PRINCIPLE #4 - NO LIQUID COLLECTION</t>
  </si>
  <si>
    <t>Where square or rectangular tubing is used, the flat surface is turned 45 degrees to horizontal where possible.</t>
  </si>
  <si>
    <t>All open surface areas are made of sufficient strength to prevent warping and any subsequent pooling of water.</t>
  </si>
  <si>
    <t>Moisture does not drip, drain, or draw into product zone areas.</t>
  </si>
  <si>
    <t>PRINCIPLE #5 - HOLLOW AREAS HERMETICALLY SEALED</t>
  </si>
  <si>
    <t>All stationary hollow tube construction, such as frame members or blade spacers, is fully sealed with continuous, sanitary welds to prevent interior contamination.</t>
  </si>
  <si>
    <t>There are no fastener penetrations into hollow tube construction.</t>
  </si>
  <si>
    <t xml:space="preserve">Threaded leg adjusters (for equipment) are internal and do not penetrate the tube frame members.  </t>
  </si>
  <si>
    <t>PRINCIPLE #6 - NO NICHES</t>
  </si>
  <si>
    <t>PRINCIPLE #1 - CLEANABLE</t>
  </si>
  <si>
    <t xml:space="preserve">Surfaces can be cleaned to a visually clean standard and meet pre-op inspection requirements. </t>
  </si>
  <si>
    <t>Method of cleaning needed for the product risk was incorporated into the chosen design of the equipment, or in choosing the proper equipment.</t>
  </si>
  <si>
    <t>Equipment design meets cleaning time targets established by the equipment user.</t>
  </si>
  <si>
    <t>Equipment has no apparent flaws that will fail over its life and make it uncleanable.</t>
  </si>
  <si>
    <t xml:space="preserve">If belting is used as product contact surfaces, it should be non-absorbent, fully encapsulated, cleanable and should be designed to be compatible with the cleaning methods employed at the location (wet or dry). </t>
  </si>
  <si>
    <t>PRINCIPLE #2 - MADE OF COMPATIBLE MATERIALS</t>
  </si>
  <si>
    <t xml:space="preserve">No dead ends or spaces are permitted. All equipment areas are accessible for cleaning &amp; treatment to enable complete removal of food residues, minimization of microbiological activity and infestation by insects. </t>
  </si>
  <si>
    <t>Fasteners are not used in or above the product zone.</t>
  </si>
  <si>
    <t xml:space="preserve">Welds must be smooth, cleanable and not provide for niches.  </t>
  </si>
  <si>
    <t>Buttons on control panels are easily cleaned and sanitized during operation.</t>
  </si>
  <si>
    <t xml:space="preserve">Design does not retain or hold food materials. </t>
  </si>
  <si>
    <t>Separation between product contact and non-product contact areas shall prevent cross contamination during operations.</t>
  </si>
  <si>
    <t>Product contact surfaces are constructed to prevent build-up of product residue during operations.</t>
  </si>
  <si>
    <t>Cooling water, drain lines, drip pans (items with constant flowing water) must be piped and/or directed to a drain.</t>
  </si>
  <si>
    <t>PRINCIPLE #7.1 - HYGIENIC DESIGN OF MAINTENANCE ENCLOSURES</t>
  </si>
  <si>
    <t>7.1.1</t>
  </si>
  <si>
    <t>7.1.2</t>
  </si>
  <si>
    <t>Control and junction boxes are fastened to the frame via welding or sealed or mounted away from the framework with a stand off and not mounted above product. Enclosures do not have penetrations in the top of the box.</t>
  </si>
  <si>
    <t>7.1.3</t>
  </si>
  <si>
    <t>Utility supply lines and piping are separated to prevent catch points and to allow for cleaning.</t>
  </si>
  <si>
    <t>7.1.4</t>
  </si>
  <si>
    <t>7.1.5</t>
  </si>
  <si>
    <t>All machinery guards slope away from product zones and are easily removed for cleaning (compliant with all personnel safety laws).</t>
  </si>
  <si>
    <t xml:space="preserve">Product catch pans or drip pans remain attached and are easily accessible for cleaning or are easily removable  for clean-up so that they are not lost or separated from the equipment. </t>
  </si>
  <si>
    <t>All belting is easily removable or the belt tension can be sufficiently decreased without tools so that the surfaces underneath belting can be easily accessed for cleaning.</t>
  </si>
  <si>
    <t>All surfaces in non-product zones shall be readily accessible for cleaning and inspection.</t>
  </si>
  <si>
    <t>Equipment design provides a 12 inch clearance from the floor to allow for cleaning and inspection.</t>
  </si>
  <si>
    <t>Cleaning and sanitation protocols are developed by the equipment manufacturer, validated by a third party, and provided in a training manual.  The training manual is written in language that is easily understood by employees.</t>
  </si>
  <si>
    <t>PRINCIPLE #9 - SEPARATE PROCESSES WHEREVER POSSIBLE.</t>
  </si>
  <si>
    <t xml:space="preserve">All equipment suppliers, and their representatives or contract personnel, entering food manufacturing plants shall follow the same good manufacturing practices that apply to food plant employees. </t>
  </si>
  <si>
    <t>Equipment shall be thoroughly cleaned prior to shipment to assure no cross contamination of processors facility.</t>
  </si>
  <si>
    <t xml:space="preserve">Programs must be in place at equipment manufacturing locations to assure elimination of the potential for physical, chemical or microbiological contamination of food products once installed at processors location. </t>
  </si>
  <si>
    <r>
      <t>All parts including composites and plastics will remain intact without changes in shape, structure &amp; function through cleaning &amp; sanitation protocols and</t>
    </r>
    <r>
      <rPr>
        <b/>
        <sz val="11"/>
        <color indexed="10"/>
        <rFont val="Arial"/>
        <family val="2"/>
      </rPr>
      <t xml:space="preserve"> </t>
    </r>
    <r>
      <rPr>
        <sz val="11"/>
        <rFont val="Arial"/>
        <family val="2"/>
      </rPr>
      <t>can</t>
    </r>
    <r>
      <rPr>
        <sz val="11"/>
        <color indexed="10"/>
        <rFont val="Arial"/>
        <family val="2"/>
      </rPr>
      <t xml:space="preserve"> </t>
    </r>
    <r>
      <rPr>
        <sz val="11"/>
        <color indexed="8"/>
        <rFont val="Arial"/>
        <family val="2"/>
      </rPr>
      <t xml:space="preserve">be easily removed and replaced as needed. </t>
    </r>
  </si>
  <si>
    <r>
      <t xml:space="preserve">Wet, </t>
    </r>
    <r>
      <rPr>
        <sz val="11"/>
        <rFont val="Arial"/>
        <family val="2"/>
      </rPr>
      <t>dry or push-through</t>
    </r>
    <r>
      <rPr>
        <sz val="11"/>
        <color indexed="8"/>
        <rFont val="Arial"/>
        <family val="2"/>
      </rPr>
      <t xml:space="preserve"> cleaning and sanitizing requirements are considered in the design process.  Facility capabilities (e.g., hot water supply, presence of a vacuum system) for cleaning are taken into consideration in the equipment design. </t>
    </r>
  </si>
  <si>
    <t>There are no lap joints. Examples include standing off flanged bearings versus mounting directly to side of a conveyor.  Bearings should be mounted on the outside of framework and be properly spaced – they should be mounted as far from product and product contact surfaces as possible.</t>
  </si>
  <si>
    <t xml:space="preserve">Piano hinges, knurling, braided covers, exposed threads, and socket head cap screws are not approved hardware. </t>
  </si>
  <si>
    <t>Belt scrapers do not have lap joints and can be removed without tools.</t>
  </si>
  <si>
    <t>Belts supports are constructed from single pieces of cleanable material.</t>
  </si>
  <si>
    <t xml:space="preserve">Product zones and adjacent zones are free of open seams, recesses, inside threads, rivets, etc. </t>
  </si>
  <si>
    <r>
      <t xml:space="preserve">Purpose of sanitary design:  </t>
    </r>
    <r>
      <rPr>
        <sz val="10"/>
        <rFont val="Arial"/>
      </rPr>
      <t xml:space="preserve">The purpose of a sanitary design is to improve cleanability, access for cleaning and inspection, and consistency of cleaning, thereby assuring effectiveness of the cleaning process.  </t>
    </r>
  </si>
  <si>
    <t>LEGAL DISCLAIMER</t>
  </si>
  <si>
    <t>Below 1/2 points =</t>
  </si>
  <si>
    <t>Unsatisfactory</t>
  </si>
  <si>
    <r>
      <t>The GMA Sanitation Working Group has written the</t>
    </r>
    <r>
      <rPr>
        <i/>
        <sz val="10"/>
        <rFont val="Arial"/>
        <family val="2"/>
      </rPr>
      <t xml:space="preserve"> Equipment Design Checklist </t>
    </r>
    <r>
      <rPr>
        <sz val="10"/>
        <rFont val="Arial"/>
      </rPr>
      <t xml:space="preserve">to support and identify specifics of each of ten principles of sanitary design for food processing equipment.  Using this tool will assist designers with identification of problem areas and potential design flaws that limit the effectiveness of cleaning and / or operational sanitation concerns. </t>
    </r>
  </si>
  <si>
    <t>Where access or disassembly is not possible, the entire assembled unit is cleanable using techniques that assure cleaning to address product risks (i.e. CIP).</t>
  </si>
  <si>
    <t>7.1.6</t>
  </si>
  <si>
    <t>7.0.1</t>
  </si>
  <si>
    <t>7.0.2</t>
  </si>
  <si>
    <t>7.0.3</t>
  </si>
  <si>
    <t>7.0.4</t>
  </si>
  <si>
    <t>7.0.5</t>
  </si>
  <si>
    <t>7.0.6</t>
  </si>
  <si>
    <t>7.0.7</t>
  </si>
  <si>
    <t>7.0.8</t>
  </si>
  <si>
    <t>All low pressure production air, vacuum, and product hoses are transparent and the interior surfaces meet product contact surface guidelines.</t>
  </si>
  <si>
    <t>Metals used are compatible with one another.</t>
  </si>
  <si>
    <t>Conduit and other utility supply lines are not routed above product contact areas.</t>
  </si>
  <si>
    <t xml:space="preserve">Utility lines are a minimum of 12 inches off of the floor and cleanable. </t>
  </si>
  <si>
    <t xml:space="preserve">Motor fans do not blow air onto or in the direction of product contact surfaces. </t>
  </si>
  <si>
    <t>Inspection windows are made of shatter resistant material and easily removable.</t>
  </si>
  <si>
    <t>PRINCIPLE #7.2 - HYGIENIC COMPATIBILITY WITH OTHER SYSTEMS</t>
  </si>
  <si>
    <t>7.2.1</t>
  </si>
  <si>
    <t>Exhaust systems have welded seams with adequate access for cleaning and inspection.</t>
  </si>
  <si>
    <t>7.2.2</t>
  </si>
  <si>
    <t>Vertical duct sections have a drain (e.g., to the floor) to prevent drainage from going back into the equipment.</t>
  </si>
  <si>
    <t>7.2.3</t>
  </si>
  <si>
    <t>PRINCIPLE #8 - VALIDATED CLEANING &amp; SANITIZING PROTOCOLS</t>
  </si>
  <si>
    <t xml:space="preserve">No bearings, drive, chain guards, control boxes or motors are located in or directly above product contact zones. </t>
  </si>
  <si>
    <t>Cleaning protocols must be  safe, practical, effective and efficient.</t>
  </si>
  <si>
    <t xml:space="preserve">Cleaning chemicals and sanitizers, MSDS and technical sheets have been reviewed with the processor for effectiveness, personnel safety and environmental impact. </t>
  </si>
  <si>
    <t>There are no void areas.</t>
  </si>
  <si>
    <t xml:space="preserve">All rotating components, such as drive sprockets or belt pulleys, are to be solid or filled with dye (in high moisture applications only) and fully sealed with continuous welds.  </t>
  </si>
  <si>
    <t>Belt scrapers are designed so that they do not become a source of contamination.  Material being scraped is collected in a sanitary manner.</t>
  </si>
  <si>
    <t>Maintenance enclosures including electrical panels, sensors and other equipment are designed for the appropriate environmental conditions – high dust, wet wash down, dry clean etc.  Securing with a plastic bag is not acceptable.</t>
  </si>
  <si>
    <t>7.0.9</t>
  </si>
  <si>
    <t>TOTAL POINTS FOR THIS SECTION</t>
  </si>
  <si>
    <t xml:space="preserve">In the event that equipment is being retrofitted at equipment supplier's location, there should be separation from these work areas and new equipment work areas. </t>
  </si>
  <si>
    <t>CATEGORIES</t>
  </si>
  <si>
    <t>Points Earned</t>
  </si>
  <si>
    <t>Possible Points</t>
  </si>
  <si>
    <t>PRINCIPLE #7.0 - SANITARY OPERATIONAL PERFORMANCE</t>
  </si>
  <si>
    <t>Percent Earned</t>
  </si>
  <si>
    <t>TOTAL</t>
  </si>
  <si>
    <t>Scoring System (Points)</t>
  </si>
  <si>
    <t>Rating System</t>
  </si>
  <si>
    <t>Satisfactory = Full points</t>
  </si>
  <si>
    <t>Marginal = 1/2 points</t>
  </si>
  <si>
    <r>
      <t>Marginal:</t>
    </r>
    <r>
      <rPr>
        <sz val="10"/>
        <rFont val="Arial"/>
      </rPr>
      <t xml:space="preserve">  Design is marginally acceptable, and an enhanced design would improve the probability that the equipment can be routinely cleaned to a chemical, physical and microbiological level (HACCP).   </t>
    </r>
  </si>
  <si>
    <r>
      <t xml:space="preserve">Definition of Sanitary Design: </t>
    </r>
    <r>
      <rPr>
        <sz val="10"/>
        <rFont val="Arial"/>
      </rPr>
      <t xml:space="preserve"> Sanitary Design is the application of design techniques which allow the timely and effective cleaning of the entire manufacturing asset.</t>
    </r>
  </si>
  <si>
    <t>A HACCP based product risk evaluation was completed during the product design/selection phase and the equipment is designed to address those risks.  The choice of equipment has been validated as a proper choice for the product and operation.</t>
  </si>
  <si>
    <t>Surfaces can be monitored prior to start up for a visually clean standard, and for allergen residues, ATP and microorganisms as needed.</t>
  </si>
  <si>
    <t xml:space="preserve">Installation for product contact areas and conveyor travel paths will maintain a minimum of 18 inches clearance from the floor. </t>
  </si>
  <si>
    <t>Equipment is designed to prevent the ingress and accumulation of  microorganisms, insects, or food residues in void or niche areas.  There are no dead ends in any and all piping including conduit, water, compressed air, or any other utilities.</t>
  </si>
  <si>
    <r>
      <t xml:space="preserve">Seals and O-rings </t>
    </r>
    <r>
      <rPr>
        <sz val="11"/>
        <rFont val="Arial"/>
        <family val="2"/>
      </rPr>
      <t>shall</t>
    </r>
    <r>
      <rPr>
        <sz val="11"/>
        <color indexed="8"/>
        <rFont val="Arial"/>
        <family val="2"/>
      </rPr>
      <t xml:space="preserve"> be designed to minimize product contact.  </t>
    </r>
  </si>
  <si>
    <r>
      <t xml:space="preserve">Air used in contact with product or </t>
    </r>
    <r>
      <rPr>
        <sz val="11"/>
        <rFont val="Arial"/>
        <family val="2"/>
      </rPr>
      <t>a food</t>
    </r>
    <r>
      <rPr>
        <sz val="11"/>
        <color indexed="8"/>
        <rFont val="Arial"/>
        <family val="2"/>
      </rPr>
      <t xml:space="preserve"> contact surface shall be filtered for oil, moisture and/or microbes.  (Filtration </t>
    </r>
    <r>
      <rPr>
        <sz val="11"/>
        <rFont val="Arial"/>
        <family val="2"/>
      </rPr>
      <t>requirements</t>
    </r>
    <r>
      <rPr>
        <sz val="11"/>
        <color indexed="8"/>
        <rFont val="Arial"/>
        <family val="2"/>
      </rPr>
      <t xml:space="preserve"> are based on a risk evaluation).  </t>
    </r>
  </si>
  <si>
    <t>Materials used in equipment construction are compatible with the product, the environmental conditions they will be exposed to, and the cleaning methods and chemicals used to clean the equipment.</t>
  </si>
  <si>
    <t>Construction of equipment meets the GMP definition of “easily cleanable” (21 CFR 110.40).</t>
  </si>
  <si>
    <t>Large equipment should allow for employee access and include a proper protocol for entering the equipment. (Check appropriate personnel safety and confined space regulations).</t>
  </si>
  <si>
    <t>Name plates and tags are minimized.  When attached, plates and tags are continuously welded to the machinery surface.  Rivets or plates attached with screws and/or sealed with caulk are not used.</t>
  </si>
  <si>
    <t xml:space="preserve">Fasteners which may be a product contact surface should utilize the ACME 60º stub thread).  </t>
  </si>
  <si>
    <t>If fasteners are necessary, their use should be absolutely minimized. Fasteners do not have exposed threads and will have a positive locking method to prevent falling or vibrating off.</t>
  </si>
  <si>
    <r>
      <t xml:space="preserve">Any guidelines given in </t>
    </r>
    <r>
      <rPr>
        <i/>
        <sz val="12"/>
        <rFont val="Times New Roman"/>
        <family val="1"/>
      </rPr>
      <t>The GMA Equipment Design Checklist for Low Moisture Foods</t>
    </r>
    <r>
      <rPr>
        <sz val="12"/>
        <rFont val="Times New Roman"/>
        <family val="1"/>
      </rPr>
      <t xml:space="preserve"> are recommendations only.  Those involved in managing food manufacturing and storage facilities are advised to become familiar with all local, state and federal regulations.  Recommendations contained herein are not to be construed as a guarantee that they are sufficient to prevent damage, loss, or regulatory actions resulting from use of this information.  Further, the study and use of this publication by any person or company is not an assurance that a person or company is proficient in the application of the principles contained in this publication.  The use of the statements, recommendations, or suggestions contained herein is not to be considered as creating any responsibility on the part of GMA or any organization for damage, loss, or regulatory actions resulting from such use.</t>
    </r>
  </si>
  <si>
    <r>
      <t>Summary:</t>
    </r>
    <r>
      <rPr>
        <sz val="10"/>
        <rFont val="Arial"/>
      </rPr>
      <t xml:space="preserve"> This guide is the GMA Equipment Design Checklist for Low Moisture Foods to evaluate compliance with the GMA Sanitary Design Principles for low moisture foods. </t>
    </r>
  </si>
  <si>
    <t>All surfaces should be designed to eliminate product collection or water pooling during production. If water is used during cleaning, all surfaces must be self draining.</t>
  </si>
  <si>
    <t>Materials used in construction shall be non-absorbent.</t>
  </si>
  <si>
    <r>
      <t>All surfaces near product contact zones are designed as if they were product contact zones</t>
    </r>
    <r>
      <rPr>
        <sz val="11"/>
        <color indexed="8"/>
        <rFont val="Arial"/>
        <family val="2"/>
      </rPr>
      <t>.</t>
    </r>
  </si>
  <si>
    <t>Round framework is used for horizontal framework pieces wherever possible.</t>
  </si>
  <si>
    <t>Note:  In general, equipment with hollow areas should be avoided, especially in wet operations.  When hollow areas cannot be avoided, the standards in Principle #5 should apply.</t>
  </si>
  <si>
    <t>All surfaces in the product zone are readily accessible for cleaning and inspection.  If not, grade this section "U" and proceed to item 3.2</t>
  </si>
  <si>
    <t>See Notes and Pics #3</t>
  </si>
  <si>
    <t>See Notes and Pics #2. Need to be able to disassemble the bushing periodically.</t>
  </si>
  <si>
    <t>See Notes and Pics #3.  Cannot get behind the bearing.</t>
  </si>
  <si>
    <t>See Notes and Pics #2</t>
  </si>
  <si>
    <t>See Notes and Pics #4</t>
  </si>
  <si>
    <t>See Notes and Pics #2, #3, &amp; #4.</t>
  </si>
  <si>
    <t>Reference Notes and Pictures 2,3, and 4.</t>
  </si>
  <si>
    <t>Reference Notes and Pictures 2.  Significant disassembly and assembly exceed target cleaning window.</t>
  </si>
  <si>
    <t>Reference Notes and Pictures # 3.  Oxidation will require replacement.</t>
  </si>
  <si>
    <r>
      <t>Satisfactory:</t>
    </r>
    <r>
      <rPr>
        <sz val="10"/>
        <rFont val="Arial"/>
      </rPr>
      <t xml:space="preserve">  Design is acceptable and is easily cleanable to a predetermined level.</t>
    </r>
  </si>
  <si>
    <t xml:space="preserve">Three classifications are used in the checklist: Satisfactory, Marginal, and Unsatisfactory.  </t>
  </si>
  <si>
    <r>
      <t>Unsatisfactory:</t>
    </r>
    <r>
      <rPr>
        <sz val="10"/>
        <rFont val="Arial"/>
      </rPr>
      <t xml:space="preserve">  Design is unsatisfactory and the equipment will need to be redesigned before a manufacturer should consider the purchase.</t>
    </r>
  </si>
  <si>
    <r>
      <t>Interior of Auger / Mixer:</t>
    </r>
    <r>
      <rPr>
        <b/>
        <sz val="10"/>
        <color indexed="16"/>
        <rFont val="Arial"/>
        <family val="2"/>
      </rPr>
      <t xml:space="preserve">
</t>
    </r>
    <r>
      <rPr>
        <sz val="10"/>
        <color indexed="16"/>
        <rFont val="Arial"/>
        <family val="2"/>
      </rPr>
      <t xml:space="preserve">1. Welds are not free of pits.  Inconsistent bead width creates a potential niche.  Welds need to be redone and polished to a product contact surface requirement with a 1/4 inch radius. </t>
    </r>
  </si>
  <si>
    <t xml:space="preserve">When requested, data (microbiological, ATP, allergen residue etc.) are available to demonstrate that soiled equipment is cleanable (as defined above) using the cleaning protocol provided by the equipment supplier (developed in conjunction with processor). </t>
  </si>
  <si>
    <t>PRINCIPLE #10 - EQUIPMENT &amp; PERSONNEL AT INSTALLATION MEET HYGIENE &amp; SANITATION REQUIREMENTS</t>
  </si>
  <si>
    <t>RTE</t>
  </si>
  <si>
    <t>Further Processing</t>
  </si>
  <si>
    <t>Purpose or Use (check one)</t>
  </si>
  <si>
    <t>Equipment Design Checklist for Low Moisture Foods</t>
  </si>
  <si>
    <t>Separate exhausts and air supply duct work are supplied for raw and ready-to-eat (RTE) plant areas and product zones.</t>
  </si>
  <si>
    <t>Facilities, equipment and machinery must meet all federal, state and local food safety requirements as well as personnel safety requirements during operation, cleaning and sanitizing.  Any modifications must not affect compliance with these requirements.</t>
  </si>
  <si>
    <t>Completed By: Equip Design Team</t>
  </si>
  <si>
    <t>Location: Chicago, IL</t>
  </si>
  <si>
    <t>Equipment: Auger screw conveyor</t>
  </si>
  <si>
    <t xml:space="preserve">Date: Feb 8, 2010 </t>
  </si>
  <si>
    <t>For detailed directions on the use of the checklist, please click on the tab marked "directions."</t>
  </si>
  <si>
    <t>*****</t>
  </si>
  <si>
    <t>****</t>
  </si>
  <si>
    <r>
      <t>1)</t>
    </r>
    <r>
      <rPr>
        <sz val="7"/>
        <rFont val="Times New Roman"/>
        <family val="1"/>
      </rPr>
      <t xml:space="preserve">      </t>
    </r>
    <r>
      <rPr>
        <sz val="12"/>
        <rFont val="Times New Roman"/>
        <family val="1"/>
      </rPr>
      <t xml:space="preserve">To complete this checklist, place an “X” or “x” in the appropriate box (cell).  The checklist </t>
    </r>
    <r>
      <rPr>
        <b/>
        <sz val="12"/>
        <rFont val="Times New Roman"/>
        <family val="1"/>
      </rPr>
      <t>only</t>
    </r>
    <r>
      <rPr>
        <sz val="12"/>
        <rFont val="Times New Roman"/>
        <family val="1"/>
      </rPr>
      <t xml:space="preserve"> accepts “X” or “x.”  Mark only one cell in the row.</t>
    </r>
  </si>
  <si>
    <r>
      <t>a)</t>
    </r>
    <r>
      <rPr>
        <sz val="7"/>
        <rFont val="Times New Roman"/>
        <family val="1"/>
      </rPr>
      <t xml:space="preserve">      </t>
    </r>
    <r>
      <rPr>
        <sz val="12"/>
        <rFont val="Times New Roman"/>
        <family val="1"/>
      </rPr>
      <t>S = Satisfactory</t>
    </r>
  </si>
  <si>
    <r>
      <t>b)</t>
    </r>
    <r>
      <rPr>
        <sz val="7"/>
        <rFont val="Times New Roman"/>
        <family val="1"/>
      </rPr>
      <t xml:space="preserve">      </t>
    </r>
    <r>
      <rPr>
        <sz val="12"/>
        <rFont val="Times New Roman"/>
        <family val="1"/>
      </rPr>
      <t>M = Marginal</t>
    </r>
  </si>
  <si>
    <r>
      <t>c)</t>
    </r>
    <r>
      <rPr>
        <sz val="7"/>
        <rFont val="Times New Roman"/>
        <family val="1"/>
      </rPr>
      <t xml:space="preserve">      </t>
    </r>
    <r>
      <rPr>
        <sz val="12"/>
        <rFont val="Times New Roman"/>
        <family val="1"/>
      </rPr>
      <t>U =  Unsatisfactory</t>
    </r>
  </si>
  <si>
    <r>
      <t>d)</t>
    </r>
    <r>
      <rPr>
        <sz val="7"/>
        <rFont val="Times New Roman"/>
        <family val="1"/>
      </rPr>
      <t xml:space="preserve">      </t>
    </r>
    <r>
      <rPr>
        <sz val="12"/>
        <rFont val="Times New Roman"/>
        <family val="1"/>
      </rPr>
      <t>N = Not applicable</t>
    </r>
  </si>
  <si>
    <r>
      <t>a)</t>
    </r>
    <r>
      <rPr>
        <sz val="7"/>
        <rFont val="Times New Roman"/>
        <family val="1"/>
      </rPr>
      <t xml:space="preserve">      </t>
    </r>
    <r>
      <rPr>
        <sz val="12"/>
        <rFont val="Times New Roman"/>
        <family val="1"/>
      </rPr>
      <t xml:space="preserve">Satisfactory = </t>
    </r>
    <r>
      <rPr>
        <b/>
        <sz val="12"/>
        <rFont val="Times New Roman"/>
        <family val="1"/>
      </rPr>
      <t>All</t>
    </r>
    <r>
      <rPr>
        <sz val="12"/>
        <rFont val="Times New Roman"/>
        <family val="1"/>
      </rPr>
      <t xml:space="preserve"> of the available points are awarded.</t>
    </r>
  </si>
  <si>
    <r>
      <t>b)</t>
    </r>
    <r>
      <rPr>
        <sz val="7"/>
        <rFont val="Times New Roman"/>
        <family val="1"/>
      </rPr>
      <t xml:space="preserve">      </t>
    </r>
    <r>
      <rPr>
        <sz val="12"/>
        <rFont val="Times New Roman"/>
        <family val="1"/>
      </rPr>
      <t xml:space="preserve">Marginal = </t>
    </r>
    <r>
      <rPr>
        <b/>
        <sz val="12"/>
        <rFont val="Times New Roman"/>
        <family val="1"/>
      </rPr>
      <t>Half</t>
    </r>
    <r>
      <rPr>
        <sz val="12"/>
        <rFont val="Times New Roman"/>
        <family val="1"/>
      </rPr>
      <t xml:space="preserve"> of the available points are awarded.</t>
    </r>
  </si>
  <si>
    <r>
      <t>c)</t>
    </r>
    <r>
      <rPr>
        <sz val="7"/>
        <rFont val="Times New Roman"/>
        <family val="1"/>
      </rPr>
      <t xml:space="preserve">      </t>
    </r>
    <r>
      <rPr>
        <sz val="12"/>
        <rFont val="Times New Roman"/>
        <family val="1"/>
      </rPr>
      <t xml:space="preserve">Unsatisfactory = </t>
    </r>
    <r>
      <rPr>
        <b/>
        <sz val="12"/>
        <rFont val="Times New Roman"/>
        <family val="1"/>
      </rPr>
      <t>None</t>
    </r>
    <r>
      <rPr>
        <sz val="12"/>
        <rFont val="Times New Roman"/>
        <family val="1"/>
      </rPr>
      <t xml:space="preserve"> of the available points are awarded.</t>
    </r>
  </si>
  <si>
    <r>
      <t>User capabilities:</t>
    </r>
    <r>
      <rPr>
        <sz val="10"/>
        <rFont val="Arial"/>
      </rPr>
      <t xml:space="preserve">  Much of the workbook is protected to prevent unauthorized changes to the material.  The user however may enter comments as necessary on the "Checklist" worksheet in the column marked "Comments" as well as adjust column widths and row heights.  The user may also sort, insert hyperlinks into the cells in the "Comments" column, and use autofilters as needed.</t>
    </r>
  </si>
  <si>
    <t>Sanitary Design Checklist Notes/Pictures</t>
  </si>
  <si>
    <t xml:space="preserve">  </t>
  </si>
  <si>
    <t>X</t>
  </si>
  <si>
    <t>Recommendation for bearing mounts versus flush mount depicted in #3</t>
  </si>
  <si>
    <t>Date:  February 9, 2010</t>
  </si>
  <si>
    <t>x</t>
  </si>
  <si>
    <r>
      <t>Bearing Auger / Mixer Shaft Non-Drive Side:</t>
    </r>
    <r>
      <rPr>
        <b/>
        <sz val="10"/>
        <color indexed="16"/>
        <rFont val="Arial"/>
        <family val="2"/>
      </rPr>
      <t xml:space="preserve">
</t>
    </r>
    <r>
      <rPr>
        <sz val="10"/>
        <color indexed="16"/>
        <rFont val="Arial"/>
        <family val="2"/>
      </rPr>
      <t>1. Flush mounted bearing.  Limited access to back side of bearing to clean old grease.  Lap joint = opportunity for harborage.
2. Painted carbon steel bearing block will not hold up to wash down environment.  Compatible material deficiency.
3. Over time oxidation could contaminate the stainless steel and impact product contact surfaces directly.</t>
    </r>
  </si>
  <si>
    <r>
      <t>d)</t>
    </r>
    <r>
      <rPr>
        <sz val="7"/>
        <rFont val="Times New Roman"/>
        <family val="1"/>
      </rPr>
      <t xml:space="preserve">      </t>
    </r>
    <r>
      <rPr>
        <sz val="12"/>
        <rFont val="Times New Roman"/>
        <family val="1"/>
      </rPr>
      <t>Not applicable = Available points are reset to zero.</t>
    </r>
  </si>
  <si>
    <r>
      <t>4)</t>
    </r>
    <r>
      <rPr>
        <sz val="7"/>
        <rFont val="Times New Roman"/>
        <family val="1"/>
      </rPr>
      <t xml:space="preserve">      </t>
    </r>
    <r>
      <rPr>
        <sz val="12"/>
        <rFont val="Times New Roman"/>
        <family val="1"/>
      </rPr>
      <t>Points will be awarded automatically.</t>
    </r>
  </si>
  <si>
    <r>
      <t>5)</t>
    </r>
    <r>
      <rPr>
        <sz val="7"/>
        <rFont val="Times New Roman"/>
        <family val="1"/>
      </rPr>
      <t xml:space="preserve">      </t>
    </r>
    <r>
      <rPr>
        <sz val="12"/>
        <rFont val="Times New Roman"/>
        <family val="1"/>
      </rPr>
      <t>The checklist automatically calculates the total score and it can be viewed on the “Summary” page.</t>
    </r>
  </si>
  <si>
    <r>
      <t>6)</t>
    </r>
    <r>
      <rPr>
        <sz val="7"/>
        <rFont val="Times New Roman"/>
        <family val="1"/>
      </rPr>
      <t xml:space="preserve">      </t>
    </r>
    <r>
      <rPr>
        <sz val="12"/>
        <rFont val="Times New Roman"/>
        <family val="1"/>
      </rPr>
      <t>Cell messages:</t>
    </r>
  </si>
  <si>
    <r>
      <t>a)</t>
    </r>
    <r>
      <rPr>
        <sz val="7"/>
        <rFont val="Times New Roman"/>
        <family val="1"/>
      </rPr>
      <t xml:space="preserve">      </t>
    </r>
    <r>
      <rPr>
        <sz val="12"/>
        <rFont val="Times New Roman"/>
        <family val="1"/>
      </rPr>
      <t>“Error” means that more than one cell in a row has been marked with an “x.”</t>
    </r>
  </si>
  <si>
    <r>
      <t>b)</t>
    </r>
    <r>
      <rPr>
        <sz val="7"/>
        <rFont val="Times New Roman"/>
        <family val="1"/>
      </rPr>
      <t xml:space="preserve">      </t>
    </r>
    <r>
      <rPr>
        <sz val="12"/>
        <rFont val="Times New Roman"/>
        <family val="1"/>
      </rPr>
      <t>“Needs X” means that no cells in the row have been marked with an “x.”</t>
    </r>
  </si>
  <si>
    <t>Insert hyperlink to photo file</t>
  </si>
  <si>
    <r>
      <t>2)</t>
    </r>
    <r>
      <rPr>
        <sz val="7"/>
        <rFont val="Times New Roman"/>
        <family val="1"/>
      </rPr>
      <t xml:space="preserve">      </t>
    </r>
    <r>
      <rPr>
        <sz val="12"/>
        <rFont val="Times New Roman"/>
        <family val="1"/>
      </rPr>
      <t xml:space="preserve">Place an "X" or “x” in </t>
    </r>
    <r>
      <rPr>
        <b/>
        <sz val="12"/>
        <rFont val="Times New Roman"/>
        <family val="1"/>
      </rPr>
      <t>at least one cell in each row</t>
    </r>
    <r>
      <rPr>
        <sz val="12"/>
        <rFont val="Times New Roman"/>
        <family val="1"/>
      </rPr>
      <t>.  Failure to mark at least one cell in each row could result in a lower score than may be accurate.</t>
    </r>
  </si>
  <si>
    <r>
      <t>3)</t>
    </r>
    <r>
      <rPr>
        <sz val="7"/>
        <rFont val="Times New Roman"/>
        <family val="1"/>
      </rPr>
      <t xml:space="preserve">      </t>
    </r>
    <r>
      <rPr>
        <b/>
        <sz val="12"/>
        <rFont val="Times New Roman"/>
        <family val="1"/>
      </rPr>
      <t>Scoring</t>
    </r>
  </si>
  <si>
    <t>Version 2.0 - May 2010</t>
  </si>
  <si>
    <t xml:space="preserve">Date: </t>
  </si>
  <si>
    <t xml:space="preserve">Completed By: </t>
  </si>
  <si>
    <t xml:space="preserve">Location: </t>
  </si>
  <si>
    <t xml:space="preserve">Equipment: </t>
  </si>
  <si>
    <t xml:space="preserve">Date:  </t>
  </si>
  <si>
    <t>Points Awarded</t>
  </si>
  <si>
    <t>Points Available</t>
  </si>
  <si>
    <t>For detailed directions on the use of the checklist, please click on the tab marked "Directions."</t>
  </si>
  <si>
    <t>Line 1 Sheeting -  Wet Clean Method</t>
  </si>
  <si>
    <t>See prepared Power Point presentation</t>
  </si>
  <si>
    <r>
      <t>Auger / Mixer Shaft seal and bearing support</t>
    </r>
    <r>
      <rPr>
        <b/>
        <sz val="10"/>
        <color indexed="16"/>
        <rFont val="Arial"/>
        <family val="2"/>
      </rPr>
      <t xml:space="preserve">
</t>
    </r>
    <r>
      <rPr>
        <sz val="10"/>
        <color indexed="16"/>
        <rFont val="Arial"/>
        <family val="2"/>
      </rPr>
      <t>1. Thread adjacent to product zone will be difficult to clean.  Recommend a solid / smooth stand-off.
2. Bushing is not removable without tools. Creates a sleeved assembly that is not readily accessible.  Will require a periodic tear down and cleaning procedure or a design change.</t>
    </r>
  </si>
  <si>
    <t>Reference Notes and Pictures 2,3, and 4.  Will require periodic cleaning to control deficiencies if a design change is not provided.</t>
  </si>
  <si>
    <t xml:space="preserve">Equipment should be dedicated between RTE and raw uses based on risk evaluation that includes the potential of cross contamination (e.g., raw and RTE foods, allergens, use of unprocessed cold product to cool processed hot product).  Risk evaluation could include personnel traffic, employee welfare facilities air handling, equipment, CIP systems, locker rooms or other situations that may cause a HACCP based risk.  </t>
  </si>
  <si>
    <t>Pts Awarded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</si>
</sst>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General_)"/>
    <numFmt numFmtId="165" formatCode="0.0"/>
  </numFmts>
  <fonts count="49" x14ac:knownFonts="1">
    <font>
      <sz val="10"/>
      <name val="Arial"/>
    </font>
    <font>
      <sz val="10"/>
      <name val="Arial"/>
    </font>
    <font>
      <b/>
      <sz val="10"/>
      <name val="Tahoma"/>
      <family val="2"/>
    </font>
    <font>
      <b/>
      <sz val="12"/>
      <color indexed="16"/>
      <name val="Tahoma"/>
      <family val="2"/>
    </font>
    <font>
      <sz val="10"/>
      <name val="Tahoma"/>
      <family val="2"/>
    </font>
    <font>
      <sz val="11"/>
      <color indexed="8"/>
      <name val="Arial"/>
      <family val="2"/>
    </font>
    <font>
      <sz val="11"/>
      <name val="Arial"/>
      <family val="2"/>
    </font>
    <font>
      <sz val="7"/>
      <name val="Tahoma"/>
      <family val="2"/>
    </font>
    <font>
      <sz val="8.5"/>
      <name val="Arial"/>
      <family val="2"/>
    </font>
    <font>
      <sz val="8.5"/>
      <name val="Tahoma"/>
      <family val="2"/>
    </font>
    <font>
      <sz val="9"/>
      <name val="Tahoma"/>
      <family val="2"/>
    </font>
    <font>
      <b/>
      <sz val="18"/>
      <color indexed="16"/>
      <name val="Tahoma"/>
      <family val="2"/>
    </font>
    <font>
      <b/>
      <sz val="11"/>
      <color indexed="16"/>
      <name val="Tahoma"/>
      <family val="2"/>
    </font>
    <font>
      <sz val="16"/>
      <name val="Tahoma"/>
      <family val="2"/>
    </font>
    <font>
      <sz val="8"/>
      <name val="Tahoma"/>
      <family val="2"/>
    </font>
    <font>
      <b/>
      <sz val="8.5"/>
      <name val="Tahoma"/>
      <family val="2"/>
    </font>
    <font>
      <sz val="8"/>
      <name val="Times New Roman"/>
      <family val="1"/>
    </font>
    <font>
      <b/>
      <sz val="10"/>
      <color indexed="25"/>
      <name val="Tahoma"/>
      <family val="2"/>
    </font>
    <font>
      <b/>
      <sz val="11"/>
      <color indexed="10"/>
      <name val="Arial"/>
      <family val="2"/>
    </font>
    <font>
      <sz val="11"/>
      <color indexed="10"/>
      <name val="Arial"/>
      <family val="2"/>
    </font>
    <font>
      <b/>
      <sz val="11"/>
      <name val="Arial"/>
      <family val="2"/>
    </font>
    <font>
      <sz val="12"/>
      <name val="Times New Roman"/>
      <family val="1"/>
    </font>
    <font>
      <sz val="10"/>
      <name val="Arial"/>
    </font>
    <font>
      <b/>
      <sz val="11"/>
      <name val="Tahoma"/>
      <family val="2"/>
    </font>
    <font>
      <sz val="8"/>
      <name val="Arial"/>
    </font>
    <font>
      <b/>
      <sz val="10"/>
      <name val="Arial"/>
      <family val="2"/>
    </font>
    <font>
      <u/>
      <sz val="10"/>
      <name val="Times New Roman"/>
      <family val="1"/>
    </font>
    <font>
      <b/>
      <u/>
      <sz val="10"/>
      <name val="Arial"/>
      <family val="2"/>
    </font>
    <font>
      <i/>
      <sz val="12"/>
      <name val="Times New Roman"/>
      <family val="1"/>
    </font>
    <font>
      <b/>
      <sz val="14"/>
      <name val="Arial"/>
      <family val="2"/>
    </font>
    <font>
      <sz val="9"/>
      <name val="Arial"/>
      <family val="2"/>
    </font>
    <font>
      <b/>
      <sz val="12"/>
      <name val="Arial"/>
    </font>
    <font>
      <b/>
      <sz val="10"/>
      <name val="Times New Roman"/>
      <family val="1"/>
    </font>
    <font>
      <i/>
      <sz val="10"/>
      <name val="Arial"/>
      <family val="2"/>
    </font>
    <font>
      <b/>
      <sz val="14"/>
      <color indexed="10"/>
      <name val="Arial"/>
      <family val="2"/>
    </font>
    <font>
      <b/>
      <sz val="10"/>
      <color indexed="16"/>
      <name val="Arial"/>
      <family val="2"/>
    </font>
    <font>
      <sz val="10"/>
      <name val="Times New Roman"/>
      <family val="1"/>
    </font>
    <font>
      <b/>
      <sz val="14"/>
      <color indexed="16"/>
      <name val="Arial"/>
      <family val="2"/>
    </font>
    <font>
      <sz val="16"/>
      <name val="Arial"/>
      <family val="2"/>
    </font>
    <font>
      <b/>
      <sz val="12"/>
      <color indexed="16"/>
      <name val="Arial"/>
      <family val="2"/>
    </font>
    <font>
      <b/>
      <sz val="12"/>
      <name val="Tahoma"/>
      <family val="2"/>
    </font>
    <font>
      <sz val="8"/>
      <name val="Arial"/>
    </font>
    <font>
      <b/>
      <u/>
      <sz val="10"/>
      <color indexed="16"/>
      <name val="Arial"/>
      <family val="2"/>
    </font>
    <font>
      <sz val="10"/>
      <color indexed="16"/>
      <name val="Arial"/>
      <family val="2"/>
    </font>
    <font>
      <b/>
      <sz val="11"/>
      <color indexed="12"/>
      <name val="Tahoma"/>
      <family val="2"/>
    </font>
    <font>
      <sz val="7"/>
      <name val="Times New Roman"/>
      <family val="1"/>
    </font>
    <font>
      <b/>
      <sz val="12"/>
      <name val="Times New Roman"/>
      <family val="1"/>
    </font>
    <font>
      <b/>
      <sz val="8"/>
      <color indexed="16"/>
      <name val="Tahoma"/>
      <family val="2"/>
    </font>
    <font>
      <sz val="11"/>
      <color indexed="60"/>
      <name val="Tahoma"/>
      <family val="2"/>
    </font>
  </fonts>
  <fills count="3">
    <fill>
      <patternFill patternType="none"/>
    </fill>
    <fill>
      <patternFill patternType="gray125"/>
    </fill>
    <fill>
      <patternFill patternType="solid">
        <fgColor indexed="22"/>
        <bgColor indexed="64"/>
      </patternFill>
    </fill>
  </fills>
  <borders count="21">
    <border>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59">
    <xf numFmtId="0" fontId="0" fillId="0" borderId="0" xfId="0"/>
    <xf numFmtId="0" fontId="4" fillId="0" borderId="1" xfId="0" applyFont="1" applyBorder="1" applyAlignment="1">
      <alignment horizontal="center" vertical="top"/>
    </xf>
    <xf numFmtId="0" fontId="5" fillId="0" borderId="2" xfId="0" applyFont="1" applyBorder="1" applyAlignment="1">
      <alignment vertical="top" wrapText="1"/>
    </xf>
    <xf numFmtId="0" fontId="6" fillId="0" borderId="2" xfId="0" applyFont="1" applyBorder="1" applyAlignment="1">
      <alignment vertical="top" wrapText="1"/>
    </xf>
    <xf numFmtId="0" fontId="2" fillId="0" borderId="1" xfId="0" applyFont="1" applyBorder="1" applyAlignment="1">
      <alignment vertical="top"/>
    </xf>
    <xf numFmtId="0" fontId="4" fillId="0" borderId="0" xfId="0" applyFont="1"/>
    <xf numFmtId="0" fontId="4" fillId="0" borderId="0" xfId="0" applyFont="1" applyAlignment="1">
      <alignment horizontal="right"/>
    </xf>
    <xf numFmtId="0" fontId="4" fillId="0" borderId="0" xfId="0" applyFont="1" applyAlignment="1">
      <alignment horizontal="center"/>
    </xf>
    <xf numFmtId="0" fontId="10"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horizontal="center" vertical="top"/>
    </xf>
    <xf numFmtId="0" fontId="4" fillId="0" borderId="0" xfId="0" applyFont="1" applyAlignment="1">
      <alignment horizontal="right" vertical="top"/>
    </xf>
    <xf numFmtId="0" fontId="3" fillId="0" borderId="0" xfId="0" applyFont="1" applyAlignment="1">
      <alignment horizontal="left" vertical="top"/>
    </xf>
    <xf numFmtId="0" fontId="10" fillId="0" borderId="0" xfId="0" applyFont="1" applyAlignment="1">
      <alignment horizontal="center" vertical="top"/>
    </xf>
    <xf numFmtId="0" fontId="13" fillId="0" borderId="0" xfId="0" applyFont="1" applyAlignment="1">
      <alignment horizontal="right" vertical="top"/>
    </xf>
    <xf numFmtId="0" fontId="13" fillId="0" borderId="0" xfId="0" applyFont="1" applyAlignment="1">
      <alignment horizontal="center" vertical="top"/>
    </xf>
    <xf numFmtId="0" fontId="4" fillId="0" borderId="2" xfId="0" applyFont="1" applyBorder="1" applyAlignment="1">
      <alignment vertical="top"/>
    </xf>
    <xf numFmtId="0" fontId="5" fillId="0" borderId="0" xfId="0" applyFont="1" applyAlignment="1">
      <alignment vertical="top" wrapText="1"/>
    </xf>
    <xf numFmtId="0" fontId="6" fillId="0" borderId="3" xfId="0" applyFont="1" applyBorder="1" applyAlignment="1">
      <alignment vertical="top" wrapText="1"/>
    </xf>
    <xf numFmtId="0" fontId="3" fillId="0" borderId="4" xfId="0" applyFont="1" applyBorder="1" applyAlignment="1">
      <alignment horizontal="center" vertical="top"/>
    </xf>
    <xf numFmtId="0" fontId="0" fillId="0" borderId="5" xfId="0" applyBorder="1"/>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7" fillId="0" borderId="0" xfId="0" applyFont="1" applyBorder="1"/>
    <xf numFmtId="0" fontId="8" fillId="0" borderId="0" xfId="0" applyFont="1" applyBorder="1" applyAlignment="1">
      <alignment wrapText="1"/>
    </xf>
    <xf numFmtId="0" fontId="0" fillId="0" borderId="0" xfId="0" applyBorder="1"/>
    <xf numFmtId="0" fontId="0" fillId="0" borderId="5" xfId="0" applyBorder="1" applyAlignment="1">
      <alignment horizontal="center"/>
    </xf>
    <xf numFmtId="0" fontId="0" fillId="0" borderId="0" xfId="0" applyBorder="1" applyAlignment="1">
      <alignment horizontal="center"/>
    </xf>
    <xf numFmtId="0" fontId="0" fillId="0" borderId="0" xfId="0" applyAlignment="1">
      <alignment horizontal="center"/>
    </xf>
    <xf numFmtId="0" fontId="10" fillId="0" borderId="4" xfId="0" applyFont="1" applyBorder="1" applyAlignment="1">
      <alignment horizontal="center" vertical="top" wrapText="1"/>
    </xf>
    <xf numFmtId="0" fontId="0" fillId="0" borderId="6" xfId="0" applyBorder="1"/>
    <xf numFmtId="0" fontId="0" fillId="0" borderId="6" xfId="0" applyBorder="1" applyAlignment="1">
      <alignment horizontal="center"/>
    </xf>
    <xf numFmtId="0" fontId="14" fillId="0" borderId="0" xfId="0" applyFont="1" applyBorder="1"/>
    <xf numFmtId="0" fontId="9" fillId="0" borderId="0" xfId="0" applyFont="1" applyBorder="1"/>
    <xf numFmtId="0" fontId="4" fillId="0" borderId="0" xfId="0" applyFont="1" applyBorder="1"/>
    <xf numFmtId="2" fontId="4" fillId="0" borderId="1" xfId="0" applyNumberFormat="1" applyFont="1" applyBorder="1" applyAlignment="1">
      <alignment horizontal="center" vertical="top"/>
    </xf>
    <xf numFmtId="0" fontId="0" fillId="0" borderId="0" xfId="0" applyAlignment="1">
      <alignment vertical="top" wrapText="1"/>
    </xf>
    <xf numFmtId="0" fontId="22" fillId="0" borderId="0" xfId="0" applyFont="1"/>
    <xf numFmtId="0" fontId="9" fillId="0" borderId="0" xfId="0" applyFont="1" applyBorder="1" applyAlignment="1">
      <alignment wrapText="1"/>
    </xf>
    <xf numFmtId="0" fontId="4" fillId="0" borderId="4" xfId="0" applyFont="1" applyBorder="1" applyAlignment="1">
      <alignment horizontal="center" vertical="center" wrapText="1"/>
    </xf>
    <xf numFmtId="0" fontId="2" fillId="0" borderId="7" xfId="0" applyFont="1" applyBorder="1" applyAlignment="1">
      <alignment vertical="top"/>
    </xf>
    <xf numFmtId="0" fontId="0" fillId="0" borderId="8" xfId="0" applyBorder="1"/>
    <xf numFmtId="0" fontId="0" fillId="0" borderId="9" xfId="0" applyBorder="1" applyAlignment="1">
      <alignment horizontal="center"/>
    </xf>
    <xf numFmtId="0" fontId="4" fillId="0" borderId="8" xfId="0" applyFont="1" applyBorder="1" applyAlignment="1">
      <alignment vertical="top"/>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9" fontId="0" fillId="0" borderId="5" xfId="2" applyFont="1" applyBorder="1"/>
    <xf numFmtId="164" fontId="26" fillId="0" borderId="0" xfId="0" quotePrefix="1" applyNumberFormat="1" applyFont="1" applyBorder="1" applyAlignment="1" applyProtection="1">
      <alignment horizontal="centerContinuous"/>
    </xf>
    <xf numFmtId="164" fontId="16" fillId="0" borderId="0" xfId="0" applyNumberFormat="1" applyFont="1" applyBorder="1" applyAlignment="1" applyProtection="1">
      <alignment horizontal="centerContinuous"/>
    </xf>
    <xf numFmtId="9" fontId="0" fillId="0" borderId="0" xfId="2" applyFont="1" applyBorder="1"/>
    <xf numFmtId="0" fontId="22" fillId="0" borderId="0" xfId="0" applyFont="1" applyAlignment="1">
      <alignment wrapText="1"/>
    </xf>
    <xf numFmtId="0" fontId="25" fillId="0" borderId="0" xfId="0" applyFont="1"/>
    <xf numFmtId="0" fontId="25" fillId="0" borderId="0" xfId="0" applyFont="1" applyAlignment="1">
      <alignment wrapText="1"/>
    </xf>
    <xf numFmtId="0" fontId="27" fillId="0" borderId="0" xfId="0" applyFont="1" applyAlignment="1">
      <alignment vertical="top" wrapText="1"/>
    </xf>
    <xf numFmtId="0" fontId="25" fillId="0" borderId="0" xfId="0" applyFont="1" applyAlignment="1">
      <alignment vertical="top" wrapText="1"/>
    </xf>
    <xf numFmtId="0" fontId="29" fillId="0" borderId="4" xfId="0" applyFont="1" applyBorder="1" applyAlignment="1">
      <alignment horizontal="center"/>
    </xf>
    <xf numFmtId="0" fontId="25" fillId="0" borderId="6" xfId="0" applyFont="1" applyBorder="1" applyAlignment="1">
      <alignment vertical="top" wrapText="1"/>
    </xf>
    <xf numFmtId="0" fontId="30" fillId="0" borderId="0" xfId="0" applyFont="1"/>
    <xf numFmtId="0" fontId="31" fillId="0" borderId="0" xfId="0" applyFont="1"/>
    <xf numFmtId="0" fontId="25" fillId="0" borderId="0" xfId="0" applyFont="1" applyBorder="1"/>
    <xf numFmtId="9" fontId="25" fillId="0" borderId="0" xfId="2" applyFont="1" applyBorder="1"/>
    <xf numFmtId="0" fontId="0" fillId="0" borderId="5" xfId="0" applyBorder="1" applyAlignment="1" applyProtection="1">
      <alignment horizontal="center"/>
      <protection locked="0"/>
    </xf>
    <xf numFmtId="0" fontId="0" fillId="0" borderId="0" xfId="0" applyBorder="1" applyProtection="1"/>
    <xf numFmtId="0" fontId="0" fillId="0" borderId="8" xfId="0" applyBorder="1" applyProtection="1"/>
    <xf numFmtId="0" fontId="0" fillId="0" borderId="6" xfId="0" applyBorder="1" applyProtection="1"/>
    <xf numFmtId="0" fontId="4" fillId="0" borderId="0" xfId="0" applyFont="1" applyBorder="1" applyAlignment="1">
      <alignment horizontal="right"/>
    </xf>
    <xf numFmtId="0" fontId="4" fillId="0" borderId="0" xfId="0" applyFont="1" applyBorder="1" applyAlignment="1">
      <alignment horizontal="center"/>
    </xf>
    <xf numFmtId="0" fontId="4" fillId="0" borderId="0" xfId="0" applyFont="1" applyBorder="1" applyAlignment="1">
      <alignment horizontal="right" vertical="top"/>
    </xf>
    <xf numFmtId="0" fontId="4" fillId="0" borderId="0" xfId="0" applyFont="1" applyBorder="1" applyAlignment="1">
      <alignment horizontal="center" vertical="top"/>
    </xf>
    <xf numFmtId="0" fontId="0" fillId="0" borderId="5" xfId="0" applyBorder="1" applyAlignment="1" applyProtection="1">
      <alignment vertical="top" wrapText="1"/>
      <protection locked="0"/>
    </xf>
    <xf numFmtId="0" fontId="4" fillId="0" borderId="5" xfId="0" applyFont="1" applyBorder="1" applyAlignment="1">
      <alignment horizontal="center" vertical="top" wrapText="1"/>
    </xf>
    <xf numFmtId="0" fontId="0" fillId="0" borderId="5" xfId="0" applyFill="1" applyBorder="1" applyAlignment="1" applyProtection="1">
      <alignment vertical="top" wrapText="1"/>
      <protection locked="0"/>
    </xf>
    <xf numFmtId="0" fontId="1" fillId="0" borderId="0" xfId="0" applyFont="1" applyAlignment="1">
      <alignment horizontal="center" vertical="top"/>
    </xf>
    <xf numFmtId="0" fontId="35" fillId="0" borderId="0" xfId="0" applyFont="1" applyAlignment="1">
      <alignment horizontal="right"/>
    </xf>
    <xf numFmtId="14" fontId="1" fillId="0" borderId="0" xfId="0" applyNumberFormat="1" applyFont="1" applyBorder="1" applyAlignment="1">
      <alignment horizontal="center" vertical="top"/>
    </xf>
    <xf numFmtId="0" fontId="36" fillId="0" borderId="0" xfId="0" applyFont="1"/>
    <xf numFmtId="0" fontId="36" fillId="0" borderId="0" xfId="0" applyFont="1" applyAlignment="1">
      <alignment horizontal="center" vertical="center"/>
    </xf>
    <xf numFmtId="0" fontId="37" fillId="0" borderId="0" xfId="0" applyFont="1" applyAlignment="1">
      <alignment vertical="center"/>
    </xf>
    <xf numFmtId="0" fontId="36" fillId="0" borderId="0" xfId="0" applyFont="1" applyAlignment="1">
      <alignment horizontal="center"/>
    </xf>
    <xf numFmtId="0" fontId="38" fillId="0" borderId="0" xfId="0" applyFont="1" applyBorder="1" applyAlignment="1">
      <alignment horizontal="center" vertical="top"/>
    </xf>
    <xf numFmtId="0" fontId="38" fillId="0" borderId="0" xfId="0" applyFont="1" applyAlignment="1">
      <alignment horizontal="center" vertical="top"/>
    </xf>
    <xf numFmtId="0" fontId="36" fillId="0" borderId="0" xfId="0" applyFont="1" applyBorder="1"/>
    <xf numFmtId="0" fontId="39" fillId="0" borderId="0" xfId="0" applyFont="1" applyAlignment="1">
      <alignment horizontal="left" vertical="top"/>
    </xf>
    <xf numFmtId="0" fontId="1" fillId="0" borderId="0" xfId="0" applyFont="1" applyBorder="1" applyAlignment="1">
      <alignment horizontal="center" vertical="top"/>
    </xf>
    <xf numFmtId="0" fontId="0" fillId="0" borderId="0" xfId="0" applyAlignment="1">
      <alignment horizontal="center" vertical="center"/>
    </xf>
    <xf numFmtId="0" fontId="35" fillId="0" borderId="10" xfId="0" applyFont="1" applyBorder="1" applyAlignment="1">
      <alignment horizontal="left" vertical="top" wrapText="1"/>
    </xf>
    <xf numFmtId="0" fontId="0" fillId="2" borderId="6" xfId="0" applyFill="1" applyBorder="1" applyAlignment="1">
      <alignment horizontal="center"/>
    </xf>
    <xf numFmtId="0" fontId="0" fillId="2" borderId="6" xfId="0" applyFill="1" applyBorder="1"/>
    <xf numFmtId="0" fontId="0" fillId="2" borderId="5" xfId="0" applyFill="1" applyBorder="1" applyAlignment="1">
      <alignment horizontal="center"/>
    </xf>
    <xf numFmtId="0" fontId="0" fillId="2" borderId="5" xfId="0" applyFill="1" applyBorder="1"/>
    <xf numFmtId="0" fontId="40" fillId="0" borderId="5" xfId="0" applyFont="1" applyBorder="1" applyAlignment="1">
      <alignment vertical="center"/>
    </xf>
    <xf numFmtId="0" fontId="30" fillId="0" borderId="5" xfId="0" applyFont="1" applyBorder="1" applyAlignment="1">
      <alignment horizontal="left" vertical="top" wrapText="1"/>
    </xf>
    <xf numFmtId="0" fontId="40" fillId="0" borderId="11" xfId="0" applyFont="1" applyBorder="1" applyAlignment="1">
      <alignment vertical="center"/>
    </xf>
    <xf numFmtId="0" fontId="0" fillId="0" borderId="11" xfId="0" applyBorder="1" applyAlignment="1">
      <alignment horizontal="center"/>
    </xf>
    <xf numFmtId="0" fontId="0" fillId="0" borderId="11" xfId="0" applyBorder="1"/>
    <xf numFmtId="0" fontId="42" fillId="0" borderId="10" xfId="0" applyFont="1" applyBorder="1" applyAlignment="1">
      <alignment horizontal="left" vertical="top" wrapText="1"/>
    </xf>
    <xf numFmtId="165" fontId="4" fillId="0" borderId="5" xfId="1" applyNumberFormat="1" applyFont="1" applyBorder="1" applyAlignment="1" applyProtection="1">
      <alignment horizontal="center" vertical="center"/>
    </xf>
    <xf numFmtId="0" fontId="0" fillId="0" borderId="9" xfId="0" applyBorder="1" applyAlignment="1" applyProtection="1">
      <alignment horizontal="center"/>
      <protection locked="0"/>
    </xf>
    <xf numFmtId="0" fontId="2" fillId="0" borderId="12" xfId="0" applyFont="1" applyBorder="1" applyAlignment="1">
      <alignment vertical="top"/>
    </xf>
    <xf numFmtId="0" fontId="9" fillId="0" borderId="13" xfId="0" applyFont="1" applyBorder="1"/>
    <xf numFmtId="0" fontId="23" fillId="0" borderId="14" xfId="0" applyFont="1" applyBorder="1" applyAlignment="1">
      <alignment horizontal="left" vertical="top"/>
    </xf>
    <xf numFmtId="0" fontId="20" fillId="0" borderId="15" xfId="0" applyFont="1" applyBorder="1" applyAlignment="1">
      <alignment vertical="top" wrapText="1"/>
    </xf>
    <xf numFmtId="165" fontId="4" fillId="0" borderId="5" xfId="0" applyNumberFormat="1" applyFont="1" applyBorder="1" applyAlignment="1" applyProtection="1">
      <alignment horizontal="center" vertical="center"/>
    </xf>
    <xf numFmtId="0" fontId="15" fillId="0" borderId="13" xfId="0" applyFont="1" applyBorder="1"/>
    <xf numFmtId="0" fontId="3" fillId="0" borderId="13" xfId="0" applyFont="1" applyBorder="1" applyAlignment="1">
      <alignment horizontal="center" vertical="top"/>
    </xf>
    <xf numFmtId="0" fontId="4" fillId="0" borderId="16" xfId="0" applyFont="1" applyBorder="1" applyAlignment="1">
      <alignment horizontal="center" vertical="top"/>
    </xf>
    <xf numFmtId="0" fontId="5" fillId="0" borderId="16" xfId="0" applyFont="1" applyBorder="1" applyAlignment="1">
      <alignment vertical="top" wrapText="1"/>
    </xf>
    <xf numFmtId="0" fontId="5" fillId="0" borderId="16" xfId="0" applyFont="1" applyFill="1" applyBorder="1" applyAlignment="1">
      <alignment vertical="top" wrapText="1"/>
    </xf>
    <xf numFmtId="0" fontId="6" fillId="0" borderId="16" xfId="0" applyFont="1" applyBorder="1" applyAlignment="1">
      <alignment vertical="top" wrapText="1"/>
    </xf>
    <xf numFmtId="0" fontId="9" fillId="0" borderId="13" xfId="0" applyFont="1" applyBorder="1" applyAlignment="1">
      <alignment wrapText="1"/>
    </xf>
    <xf numFmtId="2" fontId="4" fillId="0" borderId="16" xfId="0" quotePrefix="1" applyNumberFormat="1" applyFont="1" applyBorder="1" applyAlignment="1">
      <alignment horizontal="center" vertical="top"/>
    </xf>
    <xf numFmtId="0" fontId="0" fillId="0" borderId="16" xfId="0" applyBorder="1"/>
    <xf numFmtId="0" fontId="4" fillId="0" borderId="13" xfId="0" applyFont="1" applyBorder="1" applyAlignment="1">
      <alignment vertical="top"/>
    </xf>
    <xf numFmtId="0" fontId="10" fillId="0" borderId="16" xfId="0" applyFont="1" applyBorder="1" applyAlignment="1">
      <alignment horizontal="center" vertical="top"/>
    </xf>
    <xf numFmtId="0" fontId="17" fillId="0" borderId="13" xfId="0" applyFont="1" applyBorder="1" applyAlignment="1">
      <alignment vertical="top"/>
    </xf>
    <xf numFmtId="0" fontId="0" fillId="0" borderId="5" xfId="0" applyBorder="1" applyAlignment="1">
      <alignment horizontal="center" vertical="center"/>
    </xf>
    <xf numFmtId="0" fontId="12" fillId="0" borderId="0" xfId="0" applyFont="1" applyAlignment="1">
      <alignment horizontal="left"/>
    </xf>
    <xf numFmtId="15" fontId="4" fillId="0" borderId="0" xfId="0" applyNumberFormat="1" applyFont="1" applyBorder="1" applyAlignment="1" applyProtection="1">
      <alignment horizontal="left" vertical="top" wrapText="1"/>
      <protection locked="0"/>
    </xf>
    <xf numFmtId="14" fontId="10" fillId="0" borderId="0" xfId="0" applyNumberFormat="1"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164" fontId="32" fillId="0" borderId="0" xfId="0" applyNumberFormat="1" applyFont="1" applyBorder="1" applyAlignment="1" applyProtection="1">
      <alignment horizontal="centerContinuous"/>
    </xf>
    <xf numFmtId="0" fontId="3" fillId="0" borderId="0" xfId="0" applyFont="1" applyBorder="1" applyAlignment="1">
      <alignment horizontal="right"/>
    </xf>
    <xf numFmtId="0" fontId="44" fillId="0" borderId="0" xfId="0" applyFont="1" applyAlignment="1">
      <alignment horizontal="left"/>
    </xf>
    <xf numFmtId="0" fontId="15" fillId="0" borderId="9" xfId="0" applyFont="1" applyBorder="1" applyAlignment="1">
      <alignment vertical="center"/>
    </xf>
    <xf numFmtId="0" fontId="15" fillId="0" borderId="5" xfId="0" applyFont="1" applyBorder="1" applyAlignment="1">
      <alignment vertical="center"/>
    </xf>
    <xf numFmtId="0" fontId="21" fillId="0" borderId="0" xfId="0" applyFont="1"/>
    <xf numFmtId="0" fontId="21" fillId="0" borderId="0" xfId="0" applyFont="1" applyAlignment="1">
      <alignment horizontal="left" indent="2"/>
    </xf>
    <xf numFmtId="0" fontId="21" fillId="0" borderId="0" xfId="0" applyFont="1" applyAlignment="1">
      <alignment horizontal="left" indent="4"/>
    </xf>
    <xf numFmtId="0" fontId="46" fillId="0" borderId="0" xfId="0" applyFont="1"/>
    <xf numFmtId="0" fontId="12" fillId="0" borderId="0" xfId="0" applyFont="1" applyAlignment="1" applyProtection="1">
      <alignment horizontal="left"/>
      <protection locked="0"/>
    </xf>
    <xf numFmtId="0" fontId="0" fillId="0" borderId="17" xfId="0" applyBorder="1" applyAlignment="1" applyProtection="1">
      <alignment horizontal="center"/>
      <protection locked="0"/>
    </xf>
    <xf numFmtId="0" fontId="0" fillId="0" borderId="5" xfId="0" applyFill="1" applyBorder="1"/>
    <xf numFmtId="0" fontId="4" fillId="0" borderId="6" xfId="0" applyFont="1" applyBorder="1" applyAlignment="1">
      <alignment horizontal="center" vertical="top" wrapText="1"/>
    </xf>
    <xf numFmtId="0" fontId="12" fillId="0" borderId="0" xfId="0" applyFont="1" applyAlignment="1" applyProtection="1">
      <alignment horizontal="right"/>
    </xf>
    <xf numFmtId="0" fontId="3" fillId="0" borderId="0" xfId="0" applyFont="1" applyAlignment="1" applyProtection="1">
      <alignment horizontal="right"/>
    </xf>
    <xf numFmtId="0" fontId="4" fillId="0" borderId="14" xfId="0" applyFont="1" applyBorder="1" applyAlignment="1">
      <alignment horizontal="center" vertical="top" wrapText="1"/>
    </xf>
    <xf numFmtId="0" fontId="0" fillId="0" borderId="18" xfId="0" applyBorder="1" applyAlignment="1"/>
    <xf numFmtId="0" fontId="0" fillId="0" borderId="7" xfId="0" applyBorder="1" applyAlignment="1" applyProtection="1">
      <alignment horizontal="center"/>
      <protection locked="0"/>
    </xf>
    <xf numFmtId="0" fontId="0" fillId="0" borderId="9" xfId="0" applyBorder="1" applyAlignment="1" applyProtection="1">
      <alignment horizontal="center"/>
      <protection locked="0"/>
    </xf>
    <xf numFmtId="0" fontId="34" fillId="0" borderId="15" xfId="0" applyFont="1" applyBorder="1" applyAlignment="1">
      <alignment vertical="top" wrapText="1"/>
    </xf>
    <xf numFmtId="0" fontId="0" fillId="0" borderId="15" xfId="0" applyBorder="1" applyAlignment="1"/>
    <xf numFmtId="0" fontId="11" fillId="0" borderId="0" xfId="0" applyFont="1" applyAlignment="1">
      <alignment horizontal="center" vertical="center"/>
    </xf>
    <xf numFmtId="0" fontId="0" fillId="0" borderId="0" xfId="0" applyAlignment="1">
      <alignment horizontal="center"/>
    </xf>
    <xf numFmtId="0" fontId="47" fillId="0" borderId="0" xfId="0" applyFont="1" applyAlignment="1">
      <alignment horizontal="center" vertical="center"/>
    </xf>
    <xf numFmtId="0" fontId="41" fillId="0" borderId="0" xfId="0" applyFont="1" applyAlignment="1">
      <alignment horizontal="center"/>
    </xf>
    <xf numFmtId="14" fontId="48" fillId="2" borderId="7" xfId="0" applyNumberFormat="1" applyFont="1" applyFill="1" applyBorder="1" applyAlignment="1" applyProtection="1">
      <alignment horizontal="left" vertical="top"/>
      <protection locked="0"/>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48" fillId="2" borderId="7" xfId="0" applyFont="1" applyFill="1" applyBorder="1" applyAlignment="1" applyProtection="1">
      <alignment horizontal="left" vertical="top"/>
      <protection locked="0"/>
    </xf>
    <xf numFmtId="0" fontId="25" fillId="0" borderId="0" xfId="0" applyFont="1" applyAlignment="1">
      <alignment horizontal="center"/>
    </xf>
    <xf numFmtId="0" fontId="40" fillId="0" borderId="19" xfId="0" applyFont="1" applyBorder="1" applyAlignment="1">
      <alignment horizontal="center" vertical="center"/>
    </xf>
    <xf numFmtId="0" fontId="40" fillId="0" borderId="18" xfId="0" applyFont="1" applyBorder="1" applyAlignment="1">
      <alignment horizontal="center" vertical="center"/>
    </xf>
    <xf numFmtId="0" fontId="40" fillId="0" borderId="20" xfId="0" applyFont="1" applyBorder="1" applyAlignment="1">
      <alignment horizontal="center" vertical="center"/>
    </xf>
    <xf numFmtId="0" fontId="40" fillId="0" borderId="6" xfId="0" applyFont="1" applyBorder="1" applyAlignment="1">
      <alignment horizontal="center" vertical="center"/>
    </xf>
    <xf numFmtId="0" fontId="40" fillId="0" borderId="4" xfId="0" applyFont="1" applyBorder="1" applyAlignment="1">
      <alignment horizontal="center" vertical="center"/>
    </xf>
    <xf numFmtId="0" fontId="0" fillId="0" borderId="6" xfId="0" applyBorder="1" applyAlignment="1">
      <alignment vertical="center"/>
    </xf>
    <xf numFmtId="0" fontId="4" fillId="0" borderId="7" xfId="0" applyFont="1" applyBorder="1" applyAlignment="1">
      <alignment horizontal="center" vertical="top" wrapText="1"/>
    </xf>
    <xf numFmtId="0" fontId="0" fillId="0" borderId="9" xfId="0" applyBorder="1" applyAlignment="1"/>
  </cellXfs>
  <cellStyles count="3">
    <cellStyle name="Comma" xfId="1" builtinId="3"/>
    <cellStyle name="Normal" xfId="0" builtinId="0"/>
    <cellStyle name="Percent" xfId="2" builtinId="5"/>
  </cellStyles>
  <dxfs count="6">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5</xdr:row>
      <xdr:rowOff>66675</xdr:rowOff>
    </xdr:from>
    <xdr:to>
      <xdr:col>1</xdr:col>
      <xdr:colOff>1628775</xdr:colOff>
      <xdr:row>5</xdr:row>
      <xdr:rowOff>1895475</xdr:rowOff>
    </xdr:to>
    <xdr:pic>
      <xdr:nvPicPr>
        <xdr:cNvPr id="7189" name="Picture 6">
          <a:extLst>
            <a:ext uri="{FF2B5EF4-FFF2-40B4-BE49-F238E27FC236}">
              <a16:creationId xmlns:a16="http://schemas.microsoft.com/office/drawing/2014/main" id="{BDD6A19A-6E0D-485A-A421-4BA8F8DC3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28925"/>
          <a:ext cx="158115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4</xdr:row>
      <xdr:rowOff>1533525</xdr:rowOff>
    </xdr:from>
    <xdr:to>
      <xdr:col>3</xdr:col>
      <xdr:colOff>1695450</xdr:colOff>
      <xdr:row>5</xdr:row>
      <xdr:rowOff>1819275</xdr:rowOff>
    </xdr:to>
    <xdr:pic>
      <xdr:nvPicPr>
        <xdr:cNvPr id="7190" name="Picture 7">
          <a:extLst>
            <a:ext uri="{FF2B5EF4-FFF2-40B4-BE49-F238E27FC236}">
              <a16:creationId xmlns:a16="http://schemas.microsoft.com/office/drawing/2014/main" id="{25B8E69C-60AE-4C30-9127-EBAF64F770D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52800" y="2752725"/>
          <a:ext cx="165735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7</xdr:row>
      <xdr:rowOff>66675</xdr:rowOff>
    </xdr:from>
    <xdr:to>
      <xdr:col>1</xdr:col>
      <xdr:colOff>1809750</xdr:colOff>
      <xdr:row>8</xdr:row>
      <xdr:rowOff>0</xdr:rowOff>
    </xdr:to>
    <xdr:pic>
      <xdr:nvPicPr>
        <xdr:cNvPr id="7191" name="Picture 8">
          <a:extLst>
            <a:ext uri="{FF2B5EF4-FFF2-40B4-BE49-F238E27FC236}">
              <a16:creationId xmlns:a16="http://schemas.microsoft.com/office/drawing/2014/main" id="{88611D29-700C-4FDB-88EC-BF8674625C9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0050" y="6553200"/>
          <a:ext cx="1695450"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57150</xdr:colOff>
      <xdr:row>7</xdr:row>
      <xdr:rowOff>19050</xdr:rowOff>
    </xdr:from>
    <xdr:to>
      <xdr:col>3</xdr:col>
      <xdr:colOff>1724025</xdr:colOff>
      <xdr:row>7</xdr:row>
      <xdr:rowOff>1857375</xdr:rowOff>
    </xdr:to>
    <xdr:pic>
      <xdr:nvPicPr>
        <xdr:cNvPr id="7192" name="Picture 9">
          <a:extLst>
            <a:ext uri="{FF2B5EF4-FFF2-40B4-BE49-F238E27FC236}">
              <a16:creationId xmlns:a16="http://schemas.microsoft.com/office/drawing/2014/main" id="{B49337BB-713E-49A8-A561-024B2A761E8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71850" y="6505575"/>
          <a:ext cx="166687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19050</xdr:colOff>
      <xdr:row>7</xdr:row>
      <xdr:rowOff>809625</xdr:rowOff>
    </xdr:from>
    <xdr:to>
      <xdr:col>3</xdr:col>
      <xdr:colOff>457200</xdr:colOff>
      <xdr:row>7</xdr:row>
      <xdr:rowOff>1828800</xdr:rowOff>
    </xdr:to>
    <xdr:sp macro="" textlink="">
      <xdr:nvSpPr>
        <xdr:cNvPr id="7193" name="Rectangle 10">
          <a:extLst>
            <a:ext uri="{FF2B5EF4-FFF2-40B4-BE49-F238E27FC236}">
              <a16:creationId xmlns:a16="http://schemas.microsoft.com/office/drawing/2014/main" id="{06CAAC3D-6F5E-4DB1-B161-13C88135ED53}"/>
            </a:ext>
          </a:extLst>
        </xdr:cNvPr>
        <xdr:cNvSpPr>
          <a:spLocks noChangeArrowheads="1"/>
        </xdr:cNvSpPr>
      </xdr:nvSpPr>
      <xdr:spPr bwMode="auto">
        <a:xfrm>
          <a:off x="3333750" y="7296150"/>
          <a:ext cx="438150" cy="1019175"/>
        </a:xfrm>
        <a:prstGeom prst="rect">
          <a:avLst/>
        </a:prstGeom>
        <a:noFill/>
        <a:ln w="2857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1333500</xdr:colOff>
      <xdr:row>7</xdr:row>
      <xdr:rowOff>809625</xdr:rowOff>
    </xdr:from>
    <xdr:to>
      <xdr:col>3</xdr:col>
      <xdr:colOff>1619250</xdr:colOff>
      <xdr:row>7</xdr:row>
      <xdr:rowOff>1828800</xdr:rowOff>
    </xdr:to>
    <xdr:sp macro="" textlink="">
      <xdr:nvSpPr>
        <xdr:cNvPr id="7194" name="Rectangle 11">
          <a:extLst>
            <a:ext uri="{FF2B5EF4-FFF2-40B4-BE49-F238E27FC236}">
              <a16:creationId xmlns:a16="http://schemas.microsoft.com/office/drawing/2014/main" id="{2BD562D2-343C-4270-897E-1DFE22A34994}"/>
            </a:ext>
          </a:extLst>
        </xdr:cNvPr>
        <xdr:cNvSpPr>
          <a:spLocks noChangeArrowheads="1"/>
        </xdr:cNvSpPr>
      </xdr:nvSpPr>
      <xdr:spPr bwMode="auto">
        <a:xfrm rot="2176904">
          <a:off x="4648200" y="7296150"/>
          <a:ext cx="285750" cy="1019175"/>
        </a:xfrm>
        <a:prstGeom prst="rect">
          <a:avLst/>
        </a:prstGeom>
        <a:noFill/>
        <a:ln w="2857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1238250</xdr:colOff>
      <xdr:row>7</xdr:row>
      <xdr:rowOff>447675</xdr:rowOff>
    </xdr:from>
    <xdr:to>
      <xdr:col>1</xdr:col>
      <xdr:colOff>1495425</xdr:colOff>
      <xdr:row>7</xdr:row>
      <xdr:rowOff>752475</xdr:rowOff>
    </xdr:to>
    <xdr:sp macro="" textlink="">
      <xdr:nvSpPr>
        <xdr:cNvPr id="7195" name="Line 12">
          <a:extLst>
            <a:ext uri="{FF2B5EF4-FFF2-40B4-BE49-F238E27FC236}">
              <a16:creationId xmlns:a16="http://schemas.microsoft.com/office/drawing/2014/main" id="{F309E2AF-2987-433B-B2BB-683B40D14245}"/>
            </a:ext>
          </a:extLst>
        </xdr:cNvPr>
        <xdr:cNvSpPr>
          <a:spLocks noChangeShapeType="1"/>
        </xdr:cNvSpPr>
      </xdr:nvSpPr>
      <xdr:spPr bwMode="auto">
        <a:xfrm flipH="1">
          <a:off x="1524000" y="6934200"/>
          <a:ext cx="257175" cy="30480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1577975</xdr:colOff>
      <xdr:row>7</xdr:row>
      <xdr:rowOff>285750</xdr:rowOff>
    </xdr:from>
    <xdr:to>
      <xdr:col>1</xdr:col>
      <xdr:colOff>1786837</xdr:colOff>
      <xdr:row>7</xdr:row>
      <xdr:rowOff>485775</xdr:rowOff>
    </xdr:to>
    <xdr:sp macro="" textlink="">
      <xdr:nvSpPr>
        <xdr:cNvPr id="1037" name="Text Box 13">
          <a:extLst>
            <a:ext uri="{FF2B5EF4-FFF2-40B4-BE49-F238E27FC236}">
              <a16:creationId xmlns:a16="http://schemas.microsoft.com/office/drawing/2014/main" id="{A18F7A34-E4EE-4B56-8C7E-B899B68B6291}"/>
            </a:ext>
          </a:extLst>
        </xdr:cNvPr>
        <xdr:cNvSpPr txBox="1">
          <a:spLocks noChangeArrowheads="1"/>
        </xdr:cNvSpPr>
      </xdr:nvSpPr>
      <xdr:spPr bwMode="auto">
        <a:xfrm>
          <a:off x="1866900" y="6781800"/>
          <a:ext cx="209550" cy="200025"/>
        </a:xfrm>
        <a:prstGeom prst="rect">
          <a:avLst/>
        </a:prstGeom>
        <a:solidFill>
          <a:srgbClr val="FFFF0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Arial"/>
              <a:cs typeface="Arial"/>
            </a:rPr>
            <a:t>1</a:t>
          </a:r>
        </a:p>
      </xdr:txBody>
    </xdr:sp>
    <xdr:clientData/>
  </xdr:twoCellAnchor>
  <xdr:twoCellAnchor>
    <xdr:from>
      <xdr:col>1</xdr:col>
      <xdr:colOff>385445</xdr:colOff>
      <xdr:row>7</xdr:row>
      <xdr:rowOff>228600</xdr:rowOff>
    </xdr:from>
    <xdr:to>
      <xdr:col>1</xdr:col>
      <xdr:colOff>580623</xdr:colOff>
      <xdr:row>7</xdr:row>
      <xdr:rowOff>428625</xdr:rowOff>
    </xdr:to>
    <xdr:sp macro="" textlink="">
      <xdr:nvSpPr>
        <xdr:cNvPr id="1038" name="Text Box 14">
          <a:extLst>
            <a:ext uri="{FF2B5EF4-FFF2-40B4-BE49-F238E27FC236}">
              <a16:creationId xmlns:a16="http://schemas.microsoft.com/office/drawing/2014/main" id="{AE9D6F3B-F397-481A-8161-B106E85C99D5}"/>
            </a:ext>
          </a:extLst>
        </xdr:cNvPr>
        <xdr:cNvSpPr txBox="1">
          <a:spLocks noChangeArrowheads="1"/>
        </xdr:cNvSpPr>
      </xdr:nvSpPr>
      <xdr:spPr bwMode="auto">
        <a:xfrm>
          <a:off x="657225" y="6715125"/>
          <a:ext cx="200025" cy="200025"/>
        </a:xfrm>
        <a:prstGeom prst="rect">
          <a:avLst/>
        </a:prstGeom>
        <a:solidFill>
          <a:srgbClr val="FFFF0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Arial"/>
              <a:cs typeface="Arial"/>
            </a:rPr>
            <a:t>2</a:t>
          </a:r>
        </a:p>
      </xdr:txBody>
    </xdr:sp>
    <xdr:clientData/>
  </xdr:twoCellAnchor>
  <xdr:twoCellAnchor>
    <xdr:from>
      <xdr:col>1</xdr:col>
      <xdr:colOff>581025</xdr:colOff>
      <xdr:row>7</xdr:row>
      <xdr:rowOff>361950</xdr:rowOff>
    </xdr:from>
    <xdr:to>
      <xdr:col>1</xdr:col>
      <xdr:colOff>1000125</xdr:colOff>
      <xdr:row>7</xdr:row>
      <xdr:rowOff>628650</xdr:rowOff>
    </xdr:to>
    <xdr:sp macro="" textlink="">
      <xdr:nvSpPr>
        <xdr:cNvPr id="7198" name="Line 15">
          <a:extLst>
            <a:ext uri="{FF2B5EF4-FFF2-40B4-BE49-F238E27FC236}">
              <a16:creationId xmlns:a16="http://schemas.microsoft.com/office/drawing/2014/main" id="{D4757981-A930-4FFC-8E57-3E615D368401}"/>
            </a:ext>
          </a:extLst>
        </xdr:cNvPr>
        <xdr:cNvSpPr>
          <a:spLocks noChangeShapeType="1"/>
        </xdr:cNvSpPr>
      </xdr:nvSpPr>
      <xdr:spPr bwMode="auto">
        <a:xfrm>
          <a:off x="866775" y="6848475"/>
          <a:ext cx="419100" cy="26670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314325</xdr:colOff>
      <xdr:row>7</xdr:row>
      <xdr:rowOff>409575</xdr:rowOff>
    </xdr:from>
    <xdr:to>
      <xdr:col>3</xdr:col>
      <xdr:colOff>723900</xdr:colOff>
      <xdr:row>7</xdr:row>
      <xdr:rowOff>1514475</xdr:rowOff>
    </xdr:to>
    <xdr:sp macro="" textlink="">
      <xdr:nvSpPr>
        <xdr:cNvPr id="7199" name="Line 16">
          <a:extLst>
            <a:ext uri="{FF2B5EF4-FFF2-40B4-BE49-F238E27FC236}">
              <a16:creationId xmlns:a16="http://schemas.microsoft.com/office/drawing/2014/main" id="{C82B888E-787A-424F-8427-14C8C2CB0978}"/>
            </a:ext>
          </a:extLst>
        </xdr:cNvPr>
        <xdr:cNvSpPr>
          <a:spLocks noChangeShapeType="1"/>
        </xdr:cNvSpPr>
      </xdr:nvSpPr>
      <xdr:spPr bwMode="auto">
        <a:xfrm flipH="1">
          <a:off x="3629025" y="6896100"/>
          <a:ext cx="409575" cy="11049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734060</xdr:colOff>
      <xdr:row>7</xdr:row>
      <xdr:rowOff>323850</xdr:rowOff>
    </xdr:from>
    <xdr:to>
      <xdr:col>3</xdr:col>
      <xdr:colOff>920011</xdr:colOff>
      <xdr:row>7</xdr:row>
      <xdr:rowOff>516467</xdr:rowOff>
    </xdr:to>
    <xdr:sp macro="" textlink="">
      <xdr:nvSpPr>
        <xdr:cNvPr id="1041" name="Text Box 17">
          <a:extLst>
            <a:ext uri="{FF2B5EF4-FFF2-40B4-BE49-F238E27FC236}">
              <a16:creationId xmlns:a16="http://schemas.microsoft.com/office/drawing/2014/main" id="{341ECA2D-2F84-4A13-AEDD-7AC70E8D400B}"/>
            </a:ext>
          </a:extLst>
        </xdr:cNvPr>
        <xdr:cNvSpPr txBox="1">
          <a:spLocks noChangeArrowheads="1"/>
        </xdr:cNvSpPr>
      </xdr:nvSpPr>
      <xdr:spPr bwMode="auto">
        <a:xfrm>
          <a:off x="4048125" y="6800850"/>
          <a:ext cx="190500" cy="200025"/>
        </a:xfrm>
        <a:prstGeom prst="rect">
          <a:avLst/>
        </a:prstGeom>
        <a:solidFill>
          <a:srgbClr val="FFFF0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Arial"/>
              <a:cs typeface="Arial"/>
            </a:rPr>
            <a:t>1</a:t>
          </a:r>
        </a:p>
      </xdr:txBody>
    </xdr:sp>
    <xdr:clientData/>
  </xdr:twoCellAnchor>
  <xdr:twoCellAnchor>
    <xdr:from>
      <xdr:col>3</xdr:col>
      <xdr:colOff>904875</xdr:colOff>
      <xdr:row>7</xdr:row>
      <xdr:rowOff>533400</xdr:rowOff>
    </xdr:from>
    <xdr:to>
      <xdr:col>3</xdr:col>
      <xdr:colOff>1485900</xdr:colOff>
      <xdr:row>7</xdr:row>
      <xdr:rowOff>1076325</xdr:rowOff>
    </xdr:to>
    <xdr:sp macro="" textlink="">
      <xdr:nvSpPr>
        <xdr:cNvPr id="7201" name="Line 18">
          <a:extLst>
            <a:ext uri="{FF2B5EF4-FFF2-40B4-BE49-F238E27FC236}">
              <a16:creationId xmlns:a16="http://schemas.microsoft.com/office/drawing/2014/main" id="{CBBECE78-34DF-4EFF-9B29-228F7F3C1645}"/>
            </a:ext>
          </a:extLst>
        </xdr:cNvPr>
        <xdr:cNvSpPr>
          <a:spLocks noChangeShapeType="1"/>
        </xdr:cNvSpPr>
      </xdr:nvSpPr>
      <xdr:spPr bwMode="auto">
        <a:xfrm>
          <a:off x="4219575" y="7019925"/>
          <a:ext cx="581025" cy="5429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609600</xdr:colOff>
      <xdr:row>5</xdr:row>
      <xdr:rowOff>1495425</xdr:rowOff>
    </xdr:from>
    <xdr:to>
      <xdr:col>3</xdr:col>
      <xdr:colOff>1200150</xdr:colOff>
      <xdr:row>5</xdr:row>
      <xdr:rowOff>1733550</xdr:rowOff>
    </xdr:to>
    <xdr:sp macro="" textlink="">
      <xdr:nvSpPr>
        <xdr:cNvPr id="7202" name="Rectangle 19">
          <a:extLst>
            <a:ext uri="{FF2B5EF4-FFF2-40B4-BE49-F238E27FC236}">
              <a16:creationId xmlns:a16="http://schemas.microsoft.com/office/drawing/2014/main" id="{72281A4A-E309-4A5D-86F6-DF0F03FA90BA}"/>
            </a:ext>
          </a:extLst>
        </xdr:cNvPr>
        <xdr:cNvSpPr>
          <a:spLocks noChangeArrowheads="1"/>
        </xdr:cNvSpPr>
      </xdr:nvSpPr>
      <xdr:spPr bwMode="auto">
        <a:xfrm>
          <a:off x="3924300" y="4257675"/>
          <a:ext cx="590550" cy="238125"/>
        </a:xfrm>
        <a:prstGeom prst="rect">
          <a:avLst/>
        </a:prstGeom>
        <a:noFill/>
        <a:ln w="2857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1766570</xdr:colOff>
      <xdr:row>5</xdr:row>
      <xdr:rowOff>1583055</xdr:rowOff>
    </xdr:from>
    <xdr:to>
      <xdr:col>3</xdr:col>
      <xdr:colOff>2031234</xdr:colOff>
      <xdr:row>5</xdr:row>
      <xdr:rowOff>1869145</xdr:rowOff>
    </xdr:to>
    <xdr:sp macro="" textlink="">
      <xdr:nvSpPr>
        <xdr:cNvPr id="1044" name="Text Box 20">
          <a:extLst>
            <a:ext uri="{FF2B5EF4-FFF2-40B4-BE49-F238E27FC236}">
              <a16:creationId xmlns:a16="http://schemas.microsoft.com/office/drawing/2014/main" id="{BBB662DB-663A-499E-BC83-D3F0F769DAB3}"/>
            </a:ext>
          </a:extLst>
        </xdr:cNvPr>
        <xdr:cNvSpPr txBox="1">
          <a:spLocks noChangeArrowheads="1"/>
        </xdr:cNvSpPr>
      </xdr:nvSpPr>
      <xdr:spPr bwMode="auto">
        <a:xfrm>
          <a:off x="5086350" y="4343400"/>
          <a:ext cx="257175" cy="276225"/>
        </a:xfrm>
        <a:prstGeom prst="rect">
          <a:avLst/>
        </a:prstGeom>
        <a:solidFill>
          <a:srgbClr val="FFFF0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Arial"/>
              <a:cs typeface="Arial"/>
            </a:rPr>
            <a:t>1</a:t>
          </a:r>
        </a:p>
      </xdr:txBody>
    </xdr:sp>
    <xdr:clientData/>
  </xdr:twoCellAnchor>
  <xdr:twoCellAnchor>
    <xdr:from>
      <xdr:col>3</xdr:col>
      <xdr:colOff>1200150</xdr:colOff>
      <xdr:row>5</xdr:row>
      <xdr:rowOff>1619250</xdr:rowOff>
    </xdr:from>
    <xdr:to>
      <xdr:col>3</xdr:col>
      <xdr:colOff>1781175</xdr:colOff>
      <xdr:row>5</xdr:row>
      <xdr:rowOff>1685925</xdr:rowOff>
    </xdr:to>
    <xdr:sp macro="" textlink="">
      <xdr:nvSpPr>
        <xdr:cNvPr id="7204" name="Line 21">
          <a:extLst>
            <a:ext uri="{FF2B5EF4-FFF2-40B4-BE49-F238E27FC236}">
              <a16:creationId xmlns:a16="http://schemas.microsoft.com/office/drawing/2014/main" id="{19BB5580-93B1-4D0B-A5B6-46D8CEBC85DD}"/>
            </a:ext>
          </a:extLst>
        </xdr:cNvPr>
        <xdr:cNvSpPr>
          <a:spLocks noChangeShapeType="1"/>
        </xdr:cNvSpPr>
      </xdr:nvSpPr>
      <xdr:spPr bwMode="auto">
        <a:xfrm flipH="1" flipV="1">
          <a:off x="4514850" y="4381500"/>
          <a:ext cx="581025" cy="666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1504950</xdr:colOff>
      <xdr:row>5</xdr:row>
      <xdr:rowOff>847725</xdr:rowOff>
    </xdr:from>
    <xdr:to>
      <xdr:col>3</xdr:col>
      <xdr:colOff>1981200</xdr:colOff>
      <xdr:row>5</xdr:row>
      <xdr:rowOff>1133475</xdr:rowOff>
    </xdr:to>
    <xdr:sp macro="" textlink="">
      <xdr:nvSpPr>
        <xdr:cNvPr id="7205" name="Line 22">
          <a:extLst>
            <a:ext uri="{FF2B5EF4-FFF2-40B4-BE49-F238E27FC236}">
              <a16:creationId xmlns:a16="http://schemas.microsoft.com/office/drawing/2014/main" id="{6F1956C4-39A2-49EC-893D-8961E3D04C68}"/>
            </a:ext>
          </a:extLst>
        </xdr:cNvPr>
        <xdr:cNvSpPr>
          <a:spLocks noChangeShapeType="1"/>
        </xdr:cNvSpPr>
      </xdr:nvSpPr>
      <xdr:spPr bwMode="auto">
        <a:xfrm flipH="1">
          <a:off x="4819650" y="3609975"/>
          <a:ext cx="476250" cy="28575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1978660</xdr:colOff>
      <xdr:row>5</xdr:row>
      <xdr:rowOff>838200</xdr:rowOff>
    </xdr:from>
    <xdr:to>
      <xdr:col>3</xdr:col>
      <xdr:colOff>2242879</xdr:colOff>
      <xdr:row>5</xdr:row>
      <xdr:rowOff>1104900</xdr:rowOff>
    </xdr:to>
    <xdr:sp macro="" textlink="">
      <xdr:nvSpPr>
        <xdr:cNvPr id="1047" name="Text Box 23">
          <a:extLst>
            <a:ext uri="{FF2B5EF4-FFF2-40B4-BE49-F238E27FC236}">
              <a16:creationId xmlns:a16="http://schemas.microsoft.com/office/drawing/2014/main" id="{2E1F4A75-89E9-44D8-8423-AB64A6795CB9}"/>
            </a:ext>
          </a:extLst>
        </xdr:cNvPr>
        <xdr:cNvSpPr txBox="1">
          <a:spLocks noChangeArrowheads="1"/>
        </xdr:cNvSpPr>
      </xdr:nvSpPr>
      <xdr:spPr bwMode="auto">
        <a:xfrm>
          <a:off x="5305425" y="3600450"/>
          <a:ext cx="257175" cy="266700"/>
        </a:xfrm>
        <a:prstGeom prst="rect">
          <a:avLst/>
        </a:prstGeom>
        <a:solidFill>
          <a:srgbClr val="FFFF0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Arial"/>
              <a:cs typeface="Arial"/>
            </a:rPr>
            <a:t>2</a:t>
          </a:r>
        </a:p>
      </xdr:txBody>
    </xdr:sp>
    <xdr:clientData/>
  </xdr:twoCellAnchor>
  <xdr:twoCellAnchor>
    <xdr:from>
      <xdr:col>1</xdr:col>
      <xdr:colOff>1552575</xdr:colOff>
      <xdr:row>5</xdr:row>
      <xdr:rowOff>1333500</xdr:rowOff>
    </xdr:from>
    <xdr:to>
      <xdr:col>1</xdr:col>
      <xdr:colOff>1790700</xdr:colOff>
      <xdr:row>5</xdr:row>
      <xdr:rowOff>1476375</xdr:rowOff>
    </xdr:to>
    <xdr:sp macro="" textlink="">
      <xdr:nvSpPr>
        <xdr:cNvPr id="7207" name="Line 24">
          <a:extLst>
            <a:ext uri="{FF2B5EF4-FFF2-40B4-BE49-F238E27FC236}">
              <a16:creationId xmlns:a16="http://schemas.microsoft.com/office/drawing/2014/main" id="{07790C7C-9D2F-4576-8FA8-7C9A9C7B516E}"/>
            </a:ext>
          </a:extLst>
        </xdr:cNvPr>
        <xdr:cNvSpPr>
          <a:spLocks noChangeShapeType="1"/>
        </xdr:cNvSpPr>
      </xdr:nvSpPr>
      <xdr:spPr bwMode="auto">
        <a:xfrm flipH="1">
          <a:off x="1838325" y="4095750"/>
          <a:ext cx="238125" cy="142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1863090</xdr:colOff>
      <xdr:row>5</xdr:row>
      <xdr:rowOff>1238250</xdr:rowOff>
    </xdr:from>
    <xdr:to>
      <xdr:col>1</xdr:col>
      <xdr:colOff>2553767</xdr:colOff>
      <xdr:row>5</xdr:row>
      <xdr:rowOff>1616177</xdr:rowOff>
    </xdr:to>
    <xdr:sp macro="" textlink="">
      <xdr:nvSpPr>
        <xdr:cNvPr id="1049" name="Text Box 25">
          <a:extLst>
            <a:ext uri="{FF2B5EF4-FFF2-40B4-BE49-F238E27FC236}">
              <a16:creationId xmlns:a16="http://schemas.microsoft.com/office/drawing/2014/main" id="{76D27A08-BBF1-4F32-A7AE-62C1545E9730}"/>
            </a:ext>
          </a:extLst>
        </xdr:cNvPr>
        <xdr:cNvSpPr txBox="1">
          <a:spLocks noChangeArrowheads="1"/>
        </xdr:cNvSpPr>
      </xdr:nvSpPr>
      <xdr:spPr bwMode="auto">
        <a:xfrm>
          <a:off x="2152650" y="4010025"/>
          <a:ext cx="685800" cy="3905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Drip tray for bearing.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8"/>
  <sheetViews>
    <sheetView workbookViewId="0">
      <selection activeCell="B12" sqref="B12"/>
    </sheetView>
  </sheetViews>
  <sheetFormatPr defaultColWidth="8.85546875" defaultRowHeight="12.75" x14ac:dyDescent="0.2"/>
  <cols>
    <col min="1" max="1" width="2.140625" customWidth="1"/>
    <col min="2" max="2" width="82.42578125" customWidth="1"/>
  </cols>
  <sheetData>
    <row r="2" spans="2:10" ht="18" x14ac:dyDescent="0.25">
      <c r="B2" s="56" t="s">
        <v>70</v>
      </c>
    </row>
    <row r="3" spans="2:10" ht="157.5" x14ac:dyDescent="0.2">
      <c r="B3" s="57" t="s">
        <v>131</v>
      </c>
    </row>
    <row r="6" spans="2:10" ht="25.5" x14ac:dyDescent="0.2">
      <c r="B6" s="55" t="s">
        <v>132</v>
      </c>
      <c r="C6" s="36"/>
      <c r="D6" s="36"/>
      <c r="E6" s="36"/>
      <c r="F6" s="36"/>
      <c r="G6" s="36"/>
      <c r="H6" s="36"/>
      <c r="I6" s="36"/>
      <c r="J6" s="36"/>
    </row>
    <row r="7" spans="2:10" x14ac:dyDescent="0.2">
      <c r="B7" s="54"/>
    </row>
    <row r="8" spans="2:10" ht="25.5" x14ac:dyDescent="0.2">
      <c r="B8" s="55" t="s">
        <v>118</v>
      </c>
    </row>
    <row r="9" spans="2:10" x14ac:dyDescent="0.2">
      <c r="B9" s="54"/>
    </row>
    <row r="10" spans="2:10" ht="38.25" x14ac:dyDescent="0.2">
      <c r="B10" s="55" t="s">
        <v>69</v>
      </c>
    </row>
    <row r="11" spans="2:10" x14ac:dyDescent="0.2">
      <c r="B11" s="54"/>
    </row>
    <row r="12" spans="2:10" ht="51" x14ac:dyDescent="0.2">
      <c r="B12" s="51" t="s">
        <v>73</v>
      </c>
    </row>
    <row r="13" spans="2:10" x14ac:dyDescent="0.2">
      <c r="B13" s="51"/>
    </row>
    <row r="14" spans="2:10" x14ac:dyDescent="0.2">
      <c r="B14" s="51" t="s">
        <v>149</v>
      </c>
    </row>
    <row r="15" spans="2:10" x14ac:dyDescent="0.2">
      <c r="B15" s="54"/>
    </row>
    <row r="16" spans="2:10" x14ac:dyDescent="0.2">
      <c r="B16" s="52" t="s">
        <v>148</v>
      </c>
    </row>
    <row r="17" spans="2:2" x14ac:dyDescent="0.2">
      <c r="B17" s="52"/>
    </row>
    <row r="18" spans="2:2" ht="38.25" x14ac:dyDescent="0.2">
      <c r="B18" s="53" t="s">
        <v>117</v>
      </c>
    </row>
    <row r="19" spans="2:2" x14ac:dyDescent="0.2">
      <c r="B19" s="37" t="s">
        <v>4</v>
      </c>
    </row>
    <row r="20" spans="2:2" ht="25.5" x14ac:dyDescent="0.2">
      <c r="B20" s="53" t="s">
        <v>150</v>
      </c>
    </row>
    <row r="21" spans="2:2" x14ac:dyDescent="0.2">
      <c r="B21" s="54"/>
    </row>
    <row r="22" spans="2:2" ht="54" customHeight="1" x14ac:dyDescent="0.2">
      <c r="B22" s="55" t="s">
        <v>175</v>
      </c>
    </row>
    <row r="23" spans="2:2" x14ac:dyDescent="0.2">
      <c r="B23" s="54"/>
    </row>
    <row r="24" spans="2:2" x14ac:dyDescent="0.2">
      <c r="B24" s="54"/>
    </row>
    <row r="25" spans="2:2" x14ac:dyDescent="0.2">
      <c r="B25" s="54"/>
    </row>
    <row r="26" spans="2:2" x14ac:dyDescent="0.2">
      <c r="B26" s="54"/>
    </row>
    <row r="27" spans="2:2" x14ac:dyDescent="0.2">
      <c r="B27" s="54"/>
    </row>
    <row r="28" spans="2:2" x14ac:dyDescent="0.2">
      <c r="B28" s="54"/>
    </row>
  </sheetData>
  <sheetProtection password="EF6E" sheet="1" objects="1" scenarios="1"/>
  <phoneticPr fontId="24" type="noConversion"/>
  <pageMargins left="0.73" right="0.75" top="1" bottom="1" header="0.5" footer="0.5"/>
  <pageSetup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H6" sqref="H6"/>
    </sheetView>
  </sheetViews>
  <sheetFormatPr defaultColWidth="8.85546875" defaultRowHeight="12.75" x14ac:dyDescent="0.2"/>
  <sheetData>
    <row r="1" spans="1:9" ht="15.75" x14ac:dyDescent="0.25">
      <c r="A1" s="126"/>
      <c r="B1" s="66"/>
      <c r="C1" s="34"/>
      <c r="D1" s="67"/>
      <c r="E1" s="34"/>
      <c r="F1" s="121"/>
      <c r="G1" s="25"/>
      <c r="H1" s="25"/>
      <c r="I1" s="25"/>
    </row>
    <row r="2" spans="1:9" ht="15.75" x14ac:dyDescent="0.25">
      <c r="A2" s="127" t="s">
        <v>167</v>
      </c>
      <c r="B2" s="66"/>
      <c r="C2" s="34"/>
      <c r="D2" s="67"/>
      <c r="E2" s="34"/>
      <c r="F2" s="49"/>
      <c r="G2" s="25"/>
      <c r="H2" s="25"/>
      <c r="I2" s="25"/>
    </row>
    <row r="3" spans="1:9" ht="15.75" x14ac:dyDescent="0.25">
      <c r="A3" s="128" t="s">
        <v>168</v>
      </c>
      <c r="B3" s="66"/>
      <c r="C3" s="34"/>
      <c r="D3" s="67"/>
      <c r="E3" s="34"/>
      <c r="F3" s="49"/>
      <c r="G3" s="25"/>
      <c r="H3" s="25"/>
      <c r="I3" s="25"/>
    </row>
    <row r="4" spans="1:9" ht="15.75" x14ac:dyDescent="0.25">
      <c r="A4" s="128" t="s">
        <v>169</v>
      </c>
      <c r="B4" s="68"/>
      <c r="C4" s="69"/>
      <c r="D4" s="69"/>
      <c r="E4" s="34"/>
      <c r="F4" s="49"/>
      <c r="G4" s="25"/>
      <c r="H4" s="25"/>
      <c r="I4" s="25"/>
    </row>
    <row r="5" spans="1:9" ht="15.75" x14ac:dyDescent="0.25">
      <c r="A5" s="128" t="s">
        <v>170</v>
      </c>
      <c r="B5" s="68"/>
      <c r="C5" s="69"/>
      <c r="D5" s="69"/>
      <c r="E5" s="34"/>
      <c r="F5" s="49"/>
      <c r="G5" s="25"/>
      <c r="H5" s="25"/>
      <c r="I5" s="25"/>
    </row>
    <row r="6" spans="1:9" ht="15.75" x14ac:dyDescent="0.25">
      <c r="A6" s="128" t="s">
        <v>171</v>
      </c>
      <c r="B6" s="68"/>
      <c r="C6" s="69"/>
      <c r="D6" s="69"/>
      <c r="E6" s="122"/>
      <c r="F6" s="49"/>
      <c r="G6" s="25"/>
      <c r="H6" s="25"/>
      <c r="I6" s="25"/>
    </row>
    <row r="7" spans="1:9" ht="15.75" x14ac:dyDescent="0.25">
      <c r="A7" s="127"/>
      <c r="B7" s="25"/>
      <c r="C7" s="25"/>
      <c r="D7" s="25"/>
      <c r="E7" s="25"/>
      <c r="F7" s="25"/>
      <c r="G7" s="25"/>
      <c r="H7" s="25"/>
      <c r="I7" s="25"/>
    </row>
    <row r="8" spans="1:9" ht="15.75" x14ac:dyDescent="0.25">
      <c r="A8" s="127" t="s">
        <v>190</v>
      </c>
      <c r="B8" s="25"/>
      <c r="C8" s="25"/>
      <c r="D8" s="25"/>
      <c r="E8" s="25"/>
      <c r="F8" s="25"/>
      <c r="G8" s="25"/>
      <c r="H8" s="25"/>
      <c r="I8" s="25"/>
    </row>
    <row r="9" spans="1:9" ht="15.75" x14ac:dyDescent="0.25">
      <c r="A9" s="127"/>
      <c r="B9" s="25"/>
      <c r="C9" s="25"/>
      <c r="D9" s="25"/>
      <c r="E9" s="25"/>
      <c r="F9" s="25"/>
      <c r="G9" s="25"/>
      <c r="H9" s="25"/>
      <c r="I9" s="25"/>
    </row>
    <row r="10" spans="1:9" ht="15.75" x14ac:dyDescent="0.25">
      <c r="A10" s="127" t="s">
        <v>191</v>
      </c>
    </row>
    <row r="11" spans="1:9" ht="15.75" x14ac:dyDescent="0.25">
      <c r="A11" s="128" t="s">
        <v>172</v>
      </c>
    </row>
    <row r="12" spans="1:9" ht="15.75" x14ac:dyDescent="0.25">
      <c r="A12" s="128" t="s">
        <v>173</v>
      </c>
    </row>
    <row r="13" spans="1:9" ht="15.75" x14ac:dyDescent="0.25">
      <c r="A13" s="128" t="s">
        <v>174</v>
      </c>
    </row>
    <row r="14" spans="1:9" ht="15.75" x14ac:dyDescent="0.25">
      <c r="A14" s="128" t="s">
        <v>183</v>
      </c>
    </row>
    <row r="15" spans="1:9" ht="15.75" x14ac:dyDescent="0.25">
      <c r="A15" s="127"/>
    </row>
    <row r="16" spans="1:9" ht="15.75" x14ac:dyDescent="0.25">
      <c r="A16" s="127" t="s">
        <v>184</v>
      </c>
    </row>
    <row r="17" spans="1:1" ht="15.75" x14ac:dyDescent="0.25">
      <c r="A17" s="126"/>
    </row>
    <row r="18" spans="1:1" ht="15.75" x14ac:dyDescent="0.25">
      <c r="A18" s="127" t="s">
        <v>185</v>
      </c>
    </row>
    <row r="19" spans="1:1" ht="15.75" x14ac:dyDescent="0.25">
      <c r="A19" s="129"/>
    </row>
    <row r="20" spans="1:1" ht="15.75" x14ac:dyDescent="0.25">
      <c r="A20" s="127" t="s">
        <v>186</v>
      </c>
    </row>
    <row r="21" spans="1:1" ht="15.75" x14ac:dyDescent="0.25">
      <c r="A21" s="128" t="s">
        <v>187</v>
      </c>
    </row>
    <row r="22" spans="1:1" ht="15.75" x14ac:dyDescent="0.25">
      <c r="A22" s="128" t="s">
        <v>188</v>
      </c>
    </row>
  </sheetData>
  <sheetProtection password="EF6E" sheet="1" objects="1" scenarios="1"/>
  <phoneticPr fontId="41" type="noConversion"/>
  <pageMargins left="0.75" right="0.75" top="1" bottom="1" header="0.5" footer="0.5"/>
  <pageSetup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2"/>
  <sheetViews>
    <sheetView tabSelected="1" workbookViewId="0">
      <selection activeCell="H6" sqref="H6"/>
    </sheetView>
  </sheetViews>
  <sheetFormatPr defaultColWidth="8.85546875" defaultRowHeight="12.75" x14ac:dyDescent="0.2"/>
  <cols>
    <col min="1" max="1" width="6.140625" customWidth="1"/>
    <col min="2" max="2" width="65.28515625" customWidth="1"/>
    <col min="3" max="6" width="5.28515625" customWidth="1"/>
    <col min="7" max="7" width="40.42578125" customWidth="1"/>
    <col min="8" max="8" width="9" customWidth="1"/>
    <col min="9" max="9" width="10.140625" style="28" customWidth="1"/>
  </cols>
  <sheetData>
    <row r="1" spans="1:10" ht="22.5" x14ac:dyDescent="0.2">
      <c r="A1" s="142" t="s">
        <v>157</v>
      </c>
      <c r="B1" s="143"/>
      <c r="C1" s="143"/>
      <c r="D1" s="143"/>
      <c r="E1" s="143"/>
      <c r="F1" s="143"/>
      <c r="G1" s="143"/>
      <c r="H1" s="143"/>
      <c r="I1" s="143"/>
      <c r="J1" s="5"/>
    </row>
    <row r="2" spans="1:10" ht="10.5" customHeight="1" x14ac:dyDescent="0.2">
      <c r="A2" s="144" t="s">
        <v>192</v>
      </c>
      <c r="B2" s="145"/>
      <c r="C2" s="145"/>
      <c r="D2" s="145"/>
      <c r="E2" s="145"/>
      <c r="F2" s="145"/>
      <c r="G2" s="145"/>
      <c r="H2" s="145"/>
      <c r="I2" s="145"/>
      <c r="J2" s="5"/>
    </row>
    <row r="3" spans="1:10" ht="14.25" x14ac:dyDescent="0.2">
      <c r="A3" s="5"/>
      <c r="B3" s="123" t="s">
        <v>200</v>
      </c>
      <c r="C3" s="6"/>
      <c r="D3" s="5"/>
      <c r="E3" s="7"/>
      <c r="F3" s="5"/>
      <c r="G3" s="8"/>
      <c r="H3" s="5"/>
      <c r="I3" s="9"/>
      <c r="J3" s="5"/>
    </row>
    <row r="4" spans="1:10" ht="15" customHeight="1" x14ac:dyDescent="0.2">
      <c r="B4" s="135" t="s">
        <v>193</v>
      </c>
      <c r="C4" s="146" t="s">
        <v>4</v>
      </c>
      <c r="D4" s="147"/>
      <c r="E4" s="147"/>
      <c r="F4" s="147"/>
      <c r="G4" s="148"/>
      <c r="H4" s="5"/>
      <c r="I4" s="9"/>
      <c r="J4" s="5"/>
    </row>
    <row r="5" spans="1:10" ht="17.25" customHeight="1" x14ac:dyDescent="0.2">
      <c r="A5" s="12"/>
      <c r="B5" s="135" t="s">
        <v>194</v>
      </c>
      <c r="C5" s="149" t="s">
        <v>4</v>
      </c>
      <c r="D5" s="147"/>
      <c r="E5" s="147"/>
      <c r="F5" s="147"/>
      <c r="G5" s="148"/>
      <c r="H5" s="5"/>
      <c r="I5" s="9"/>
      <c r="J5" s="5"/>
    </row>
    <row r="6" spans="1:10" ht="18" customHeight="1" x14ac:dyDescent="0.2">
      <c r="A6" s="13"/>
      <c r="B6" s="135" t="s">
        <v>195</v>
      </c>
      <c r="C6" s="149" t="s">
        <v>4</v>
      </c>
      <c r="D6" s="147"/>
      <c r="E6" s="147"/>
      <c r="F6" s="147"/>
      <c r="G6" s="148"/>
      <c r="H6" s="5" t="s">
        <v>4</v>
      </c>
      <c r="I6" s="9"/>
      <c r="J6" s="5"/>
    </row>
    <row r="7" spans="1:10" ht="18" customHeight="1" x14ac:dyDescent="0.2">
      <c r="A7" s="13"/>
      <c r="B7" s="135" t="s">
        <v>196</v>
      </c>
      <c r="C7" s="149" t="s">
        <v>201</v>
      </c>
      <c r="D7" s="147"/>
      <c r="E7" s="147"/>
      <c r="F7" s="147"/>
      <c r="G7" s="148"/>
      <c r="H7" s="5"/>
      <c r="I7" s="9"/>
      <c r="J7" s="5"/>
    </row>
    <row r="8" spans="1:10" ht="27.75" customHeight="1" x14ac:dyDescent="0.2">
      <c r="A8" s="13"/>
      <c r="B8" s="134" t="s">
        <v>156</v>
      </c>
      <c r="C8" s="133" t="s">
        <v>154</v>
      </c>
      <c r="D8" s="136" t="s">
        <v>155</v>
      </c>
      <c r="E8" s="137"/>
      <c r="J8" s="5"/>
    </row>
    <row r="9" spans="1:10" ht="23.25" customHeight="1" x14ac:dyDescent="0.2">
      <c r="A9" s="13"/>
      <c r="B9" s="5"/>
      <c r="C9" s="62"/>
      <c r="D9" s="138" t="s">
        <v>181</v>
      </c>
      <c r="E9" s="139"/>
      <c r="J9" s="5"/>
    </row>
    <row r="10" spans="1:10" ht="57" customHeight="1" x14ac:dyDescent="0.2">
      <c r="A10" s="13"/>
      <c r="B10" s="140" t="s">
        <v>159</v>
      </c>
      <c r="C10" s="141"/>
      <c r="D10" s="141"/>
      <c r="E10" s="141"/>
      <c r="F10" s="141"/>
      <c r="G10" s="141"/>
      <c r="H10" s="141"/>
      <c r="I10" s="141"/>
      <c r="J10" s="5"/>
    </row>
    <row r="11" spans="1:10" ht="34.5" customHeight="1" x14ac:dyDescent="0.2">
      <c r="A11" s="19" t="s">
        <v>5</v>
      </c>
      <c r="B11" s="19" t="s">
        <v>6</v>
      </c>
      <c r="C11" s="19" t="s">
        <v>7</v>
      </c>
      <c r="D11" s="19" t="s">
        <v>8</v>
      </c>
      <c r="E11" s="19" t="s">
        <v>9</v>
      </c>
      <c r="F11" s="19" t="s">
        <v>10</v>
      </c>
      <c r="G11" s="29" t="s">
        <v>11</v>
      </c>
      <c r="H11" s="39" t="s">
        <v>198</v>
      </c>
      <c r="I11" s="39" t="s">
        <v>199</v>
      </c>
      <c r="J11" s="5"/>
    </row>
    <row r="12" spans="1:10" ht="15.75" thickBot="1" x14ac:dyDescent="0.25">
      <c r="A12" s="99" t="s">
        <v>29</v>
      </c>
      <c r="B12" s="105"/>
      <c r="C12" s="41"/>
      <c r="D12" s="41"/>
      <c r="E12" s="41"/>
      <c r="F12" s="41"/>
      <c r="G12" s="41"/>
      <c r="H12" s="41"/>
      <c r="I12" s="42"/>
    </row>
    <row r="13" spans="1:10" ht="29.25" thickBot="1" x14ac:dyDescent="0.25">
      <c r="A13" s="106">
        <v>1.1000000000000001</v>
      </c>
      <c r="B13" s="107" t="s">
        <v>30</v>
      </c>
      <c r="C13" s="98"/>
      <c r="D13" s="62"/>
      <c r="E13" s="62"/>
      <c r="F13" s="62"/>
      <c r="G13" s="70"/>
      <c r="H13" s="97" t="str">
        <f>IF(COUNTA(C13:F13) = 0,"Needs X",IF(COUNTA(C13:F13)&gt;1,"ERROR",IF(C13="X",I13,IF(D13="X",I13/2,IF(E13="X",0,0)))))</f>
        <v>Needs X</v>
      </c>
      <c r="I13" s="21">
        <f>IF(F13="x",0,15)</f>
        <v>15</v>
      </c>
    </row>
    <row r="14" spans="1:10" ht="43.5" thickBot="1" x14ac:dyDescent="0.25">
      <c r="A14" s="106">
        <v>1.2</v>
      </c>
      <c r="B14" s="108" t="s">
        <v>120</v>
      </c>
      <c r="C14" s="98"/>
      <c r="D14" s="62"/>
      <c r="E14" s="62"/>
      <c r="F14" s="62"/>
      <c r="G14" s="70"/>
      <c r="H14" s="97" t="str">
        <f t="shared" ref="H14:H20" si="0">IF(COUNTA(C14:F14) = 0,"Needs X",IF(COUNTA(C14:F14)&gt;1,"ERROR",IF(C14="X",I14,IF(D14="X",I14/2,IF(E14="X",0,0)))))</f>
        <v>Needs X</v>
      </c>
      <c r="I14" s="21">
        <f>IF(F14="x",0,15)</f>
        <v>15</v>
      </c>
    </row>
    <row r="15" spans="1:10" ht="29.25" thickBot="1" x14ac:dyDescent="0.25">
      <c r="A15" s="106">
        <v>1.3</v>
      </c>
      <c r="B15" s="109" t="s">
        <v>126</v>
      </c>
      <c r="C15" s="98"/>
      <c r="D15" s="62"/>
      <c r="E15" s="62"/>
      <c r="F15" s="62"/>
      <c r="G15" s="70"/>
      <c r="H15" s="97" t="str">
        <f t="shared" si="0"/>
        <v>Needs X</v>
      </c>
      <c r="I15" s="21">
        <f>IF(F15="x",0,15)</f>
        <v>15</v>
      </c>
    </row>
    <row r="16" spans="1:10" ht="66" customHeight="1" thickBot="1" x14ac:dyDescent="0.25">
      <c r="A16" s="106">
        <v>1.4</v>
      </c>
      <c r="B16" s="109" t="s">
        <v>119</v>
      </c>
      <c r="C16" s="98"/>
      <c r="D16" s="62"/>
      <c r="E16" s="62"/>
      <c r="F16" s="62"/>
      <c r="G16" s="70"/>
      <c r="H16" s="97" t="str">
        <f t="shared" si="0"/>
        <v>Needs X</v>
      </c>
      <c r="I16" s="21">
        <f>IF(F16="x",0,15)</f>
        <v>15</v>
      </c>
    </row>
    <row r="17" spans="1:9" ht="43.5" thickBot="1" x14ac:dyDescent="0.25">
      <c r="A17" s="106">
        <v>1.5</v>
      </c>
      <c r="B17" s="109" t="s">
        <v>31</v>
      </c>
      <c r="C17" s="98"/>
      <c r="D17" s="62"/>
      <c r="E17" s="62"/>
      <c r="F17" s="62"/>
      <c r="G17" s="70"/>
      <c r="H17" s="97" t="str">
        <f t="shared" si="0"/>
        <v>Needs X</v>
      </c>
      <c r="I17" s="21">
        <f>IF(F17="x",0,15)</f>
        <v>15</v>
      </c>
    </row>
    <row r="18" spans="1:9" ht="39" customHeight="1" thickBot="1" x14ac:dyDescent="0.25">
      <c r="A18" s="106">
        <v>1.6</v>
      </c>
      <c r="B18" s="109" t="s">
        <v>32</v>
      </c>
      <c r="C18" s="98"/>
      <c r="D18" s="62"/>
      <c r="E18" s="62"/>
      <c r="F18" s="62"/>
      <c r="G18" s="70"/>
      <c r="H18" s="97" t="str">
        <f t="shared" si="0"/>
        <v>Needs X</v>
      </c>
      <c r="I18" s="21">
        <f>IF(F18="x",0,10)</f>
        <v>10</v>
      </c>
    </row>
    <row r="19" spans="1:9" ht="29.25" thickBot="1" x14ac:dyDescent="0.25">
      <c r="A19" s="106">
        <v>1.7</v>
      </c>
      <c r="B19" s="109" t="s">
        <v>33</v>
      </c>
      <c r="C19" s="98"/>
      <c r="D19" s="62"/>
      <c r="E19" s="62"/>
      <c r="F19" s="62"/>
      <c r="G19" s="70"/>
      <c r="H19" s="97" t="str">
        <f t="shared" si="0"/>
        <v>Needs X</v>
      </c>
      <c r="I19" s="21">
        <f>IF(F19="x",0,15)</f>
        <v>15</v>
      </c>
    </row>
    <row r="20" spans="1:9" ht="57.75" thickBot="1" x14ac:dyDescent="0.25">
      <c r="A20" s="106">
        <v>1.8</v>
      </c>
      <c r="B20" s="109" t="s">
        <v>34</v>
      </c>
      <c r="C20" s="98"/>
      <c r="D20" s="62"/>
      <c r="E20" s="62"/>
      <c r="F20" s="62"/>
      <c r="G20" s="70"/>
      <c r="H20" s="97" t="str">
        <f t="shared" si="0"/>
        <v>Needs X</v>
      </c>
      <c r="I20" s="21">
        <f>IF(F20="x",0,15)</f>
        <v>15</v>
      </c>
    </row>
    <row r="21" spans="1:9" ht="15" x14ac:dyDescent="0.2">
      <c r="A21" s="101" t="s">
        <v>105</v>
      </c>
      <c r="B21" s="102"/>
      <c r="C21" s="41"/>
      <c r="D21" s="41"/>
      <c r="E21" s="41"/>
      <c r="F21" s="41"/>
      <c r="G21" s="41"/>
      <c r="H21" s="103">
        <f>SUM(H13:H20)</f>
        <v>0</v>
      </c>
      <c r="I21" s="21">
        <f>SUM(I13:I20)</f>
        <v>115</v>
      </c>
    </row>
    <row r="22" spans="1:9" x14ac:dyDescent="0.2">
      <c r="A22" s="23"/>
      <c r="B22" s="24"/>
      <c r="C22" s="25"/>
      <c r="D22" s="25"/>
      <c r="E22" s="25"/>
      <c r="F22" s="25"/>
      <c r="G22" s="25"/>
      <c r="H22" s="63"/>
      <c r="I22" s="27"/>
    </row>
    <row r="23" spans="1:9" ht="13.5" thickBot="1" x14ac:dyDescent="0.25">
      <c r="A23" s="99" t="s">
        <v>35</v>
      </c>
      <c r="B23" s="110"/>
      <c r="C23" s="41"/>
      <c r="D23" s="41"/>
      <c r="E23" s="41"/>
      <c r="F23" s="41"/>
      <c r="G23" s="41"/>
      <c r="H23" s="64"/>
      <c r="I23" s="42"/>
    </row>
    <row r="24" spans="1:9" ht="43.5" thickBot="1" x14ac:dyDescent="0.25">
      <c r="A24" s="106">
        <v>2.1</v>
      </c>
      <c r="B24" s="107" t="s">
        <v>0</v>
      </c>
      <c r="C24" s="98"/>
      <c r="D24" s="62"/>
      <c r="E24" s="62"/>
      <c r="F24" s="62"/>
      <c r="G24" s="70"/>
      <c r="H24" s="97" t="str">
        <f t="shared" ref="H24:H30" si="1">IF(COUNTA(C24:F24) = 0,"Needs X",IF(COUNTA(C24:F24)&gt;1,"ERROR",IF(C24="X",I24,IF(D24="X",I24/2,IF(E24="X",0,0)))))</f>
        <v>Needs X</v>
      </c>
      <c r="I24" s="21">
        <f t="shared" ref="I24:I31" si="2">IF(F24="x",0,10)</f>
        <v>10</v>
      </c>
    </row>
    <row r="25" spans="1:9" ht="58.5" thickBot="1" x14ac:dyDescent="0.25">
      <c r="A25" s="106">
        <v>2.2000000000000002</v>
      </c>
      <c r="B25" s="107" t="s">
        <v>62</v>
      </c>
      <c r="C25" s="98"/>
      <c r="D25" s="62"/>
      <c r="E25" s="62"/>
      <c r="F25" s="62"/>
      <c r="G25" s="70"/>
      <c r="H25" s="97" t="str">
        <f t="shared" si="1"/>
        <v>Needs X</v>
      </c>
      <c r="I25" s="21">
        <f t="shared" si="2"/>
        <v>10</v>
      </c>
    </row>
    <row r="26" spans="1:9" ht="43.5" thickBot="1" x14ac:dyDescent="0.25">
      <c r="A26" s="106">
        <v>2.2999999999999998</v>
      </c>
      <c r="B26" s="107" t="s">
        <v>1</v>
      </c>
      <c r="C26" s="98"/>
      <c r="D26" s="62"/>
      <c r="E26" s="62"/>
      <c r="F26" s="62"/>
      <c r="G26" s="70"/>
      <c r="H26" s="97" t="str">
        <f t="shared" si="1"/>
        <v>Needs X</v>
      </c>
      <c r="I26" s="21">
        <f t="shared" si="2"/>
        <v>10</v>
      </c>
    </row>
    <row r="27" spans="1:9" ht="43.5" thickBot="1" x14ac:dyDescent="0.25">
      <c r="A27" s="106">
        <v>2.4</v>
      </c>
      <c r="B27" s="107" t="s">
        <v>2</v>
      </c>
      <c r="C27" s="98"/>
      <c r="D27" s="62"/>
      <c r="E27" s="62"/>
      <c r="F27" s="62"/>
      <c r="G27" s="70"/>
      <c r="H27" s="97" t="str">
        <f t="shared" si="1"/>
        <v>Needs X</v>
      </c>
      <c r="I27" s="21">
        <f t="shared" si="2"/>
        <v>10</v>
      </c>
    </row>
    <row r="28" spans="1:9" ht="43.5" thickBot="1" x14ac:dyDescent="0.25">
      <c r="A28" s="106">
        <v>2.5</v>
      </c>
      <c r="B28" s="107" t="s">
        <v>3</v>
      </c>
      <c r="C28" s="98"/>
      <c r="D28" s="62"/>
      <c r="E28" s="62"/>
      <c r="F28" s="62"/>
      <c r="G28" s="70"/>
      <c r="H28" s="97" t="str">
        <f t="shared" si="1"/>
        <v>Needs X</v>
      </c>
      <c r="I28" s="21">
        <f t="shared" si="2"/>
        <v>10</v>
      </c>
    </row>
    <row r="29" spans="1:9" ht="15" thickBot="1" x14ac:dyDescent="0.25">
      <c r="A29" s="106">
        <v>2.6</v>
      </c>
      <c r="B29" s="107" t="s">
        <v>85</v>
      </c>
      <c r="C29" s="98"/>
      <c r="D29" s="62"/>
      <c r="E29" s="62"/>
      <c r="F29" s="62"/>
      <c r="G29" s="70"/>
      <c r="H29" s="97" t="str">
        <f t="shared" si="1"/>
        <v>Needs X</v>
      </c>
      <c r="I29" s="21">
        <f t="shared" si="2"/>
        <v>10</v>
      </c>
    </row>
    <row r="30" spans="1:9" ht="29.25" thickBot="1" x14ac:dyDescent="0.25">
      <c r="A30" s="106">
        <v>2.7</v>
      </c>
      <c r="B30" s="107" t="s">
        <v>13</v>
      </c>
      <c r="C30" s="98"/>
      <c r="D30" s="62"/>
      <c r="E30" s="62"/>
      <c r="F30" s="62"/>
      <c r="G30" s="70"/>
      <c r="H30" s="97" t="str">
        <f t="shared" si="1"/>
        <v>Needs X</v>
      </c>
      <c r="I30" s="21">
        <f t="shared" si="2"/>
        <v>10</v>
      </c>
    </row>
    <row r="31" spans="1:9" ht="43.5" thickBot="1" x14ac:dyDescent="0.25">
      <c r="A31" s="106">
        <v>2.8</v>
      </c>
      <c r="B31" s="109" t="s">
        <v>125</v>
      </c>
      <c r="C31" s="98"/>
      <c r="D31" s="62"/>
      <c r="E31" s="62"/>
      <c r="F31" s="62"/>
      <c r="G31" s="70"/>
      <c r="H31" s="97" t="str">
        <f>IF(COUNTA(C31:F31) = 0,"Needs X",IF(COUNTA(C31:F31)&gt;1,"ERROR",IF(C31="X",I31,IF(D31="X",I31/2,IF(E31="X",0,0)))))</f>
        <v>Needs X</v>
      </c>
      <c r="I31" s="21">
        <f t="shared" si="2"/>
        <v>10</v>
      </c>
    </row>
    <row r="32" spans="1:9" ht="15" x14ac:dyDescent="0.2">
      <c r="A32" s="101" t="s">
        <v>105</v>
      </c>
      <c r="B32" s="102"/>
      <c r="C32" s="41"/>
      <c r="D32" s="41"/>
      <c r="E32" s="41"/>
      <c r="F32" s="41"/>
      <c r="G32" s="41"/>
      <c r="H32" s="97">
        <f>SUM(H24:H31)</f>
        <v>0</v>
      </c>
      <c r="I32" s="26">
        <f>SUM(I24:I31)</f>
        <v>80</v>
      </c>
    </row>
    <row r="33" spans="1:9" x14ac:dyDescent="0.2">
      <c r="A33" s="32"/>
      <c r="B33" s="33"/>
      <c r="C33" s="25"/>
      <c r="D33" s="25"/>
      <c r="E33" s="25"/>
      <c r="F33" s="25"/>
      <c r="G33" s="25"/>
      <c r="H33" s="63"/>
      <c r="I33" s="27"/>
    </row>
    <row r="34" spans="1:9" ht="13.5" thickBot="1" x14ac:dyDescent="0.25">
      <c r="A34" s="99" t="s">
        <v>14</v>
      </c>
      <c r="B34" s="104"/>
      <c r="C34" s="41"/>
      <c r="D34" s="41"/>
      <c r="E34" s="41"/>
      <c r="F34" s="41"/>
      <c r="G34" s="41"/>
      <c r="H34" s="64"/>
      <c r="I34" s="42"/>
    </row>
    <row r="35" spans="1:9" ht="43.5" thickBot="1" x14ac:dyDescent="0.25">
      <c r="A35" s="106">
        <v>3.1</v>
      </c>
      <c r="B35" s="107" t="s">
        <v>138</v>
      </c>
      <c r="C35" s="98"/>
      <c r="D35" s="62"/>
      <c r="E35" s="62"/>
      <c r="F35" s="62"/>
      <c r="G35" s="70"/>
      <c r="H35" s="97" t="str">
        <f t="shared" ref="H35:H49" si="3">IF(COUNTA(C35:F35) = 0,"Needs X",IF(COUNTA(C35:F35)&gt;1,"ERROR",IF(C35="X",I35,IF(D35="X",I35/2,IF(E35="X",0,0)))))</f>
        <v>Needs X</v>
      </c>
      <c r="I35" s="21">
        <f>IF(F35="x",0,15)</f>
        <v>15</v>
      </c>
    </row>
    <row r="36" spans="1:9" ht="43.5" thickBot="1" x14ac:dyDescent="0.25">
      <c r="A36" s="106">
        <v>3.2</v>
      </c>
      <c r="B36" s="107" t="s">
        <v>15</v>
      </c>
      <c r="C36" s="98"/>
      <c r="D36" s="62"/>
      <c r="E36" s="62"/>
      <c r="F36" s="62"/>
      <c r="G36" s="70"/>
      <c r="H36" s="97" t="str">
        <f t="shared" si="3"/>
        <v>Needs X</v>
      </c>
      <c r="I36" s="21">
        <f>IF(F36="x",0,15)</f>
        <v>15</v>
      </c>
    </row>
    <row r="37" spans="1:9" ht="45" customHeight="1" thickBot="1" x14ac:dyDescent="0.25">
      <c r="A37" s="106">
        <v>3.3</v>
      </c>
      <c r="B37" s="107" t="s">
        <v>74</v>
      </c>
      <c r="C37" s="98"/>
      <c r="D37" s="62"/>
      <c r="E37" s="62"/>
      <c r="F37" s="62"/>
      <c r="G37" s="70"/>
      <c r="H37" s="97" t="str">
        <f t="shared" si="3"/>
        <v>Needs X</v>
      </c>
      <c r="I37" s="21">
        <f t="shared" ref="I37:I49" si="4">IF(F37="x",0,10)</f>
        <v>10</v>
      </c>
    </row>
    <row r="38" spans="1:9" ht="43.5" thickBot="1" x14ac:dyDescent="0.25">
      <c r="A38" s="106">
        <v>3.4</v>
      </c>
      <c r="B38" s="107" t="s">
        <v>16</v>
      </c>
      <c r="C38" s="98"/>
      <c r="D38" s="62"/>
      <c r="E38" s="62"/>
      <c r="F38" s="62"/>
      <c r="G38" s="70"/>
      <c r="H38" s="97" t="str">
        <f t="shared" si="3"/>
        <v>Needs X</v>
      </c>
      <c r="I38" s="21">
        <f>IF(F38="x",0,5)</f>
        <v>5</v>
      </c>
    </row>
    <row r="39" spans="1:9" ht="36" customHeight="1" thickBot="1" x14ac:dyDescent="0.25">
      <c r="A39" s="106">
        <v>3.5</v>
      </c>
      <c r="B39" s="107" t="s">
        <v>52</v>
      </c>
      <c r="C39" s="98"/>
      <c r="D39" s="62"/>
      <c r="E39" s="62"/>
      <c r="F39" s="62"/>
      <c r="G39" s="70"/>
      <c r="H39" s="97" t="str">
        <f t="shared" si="3"/>
        <v>Needs X</v>
      </c>
      <c r="I39" s="21">
        <f t="shared" si="4"/>
        <v>10</v>
      </c>
    </row>
    <row r="40" spans="1:9" ht="45.75" customHeight="1" thickBot="1" x14ac:dyDescent="0.25">
      <c r="A40" s="106">
        <v>3.6</v>
      </c>
      <c r="B40" s="107" t="s">
        <v>53</v>
      </c>
      <c r="C40" s="98"/>
      <c r="D40" s="62"/>
      <c r="E40" s="62"/>
      <c r="F40" s="62"/>
      <c r="G40" s="70"/>
      <c r="H40" s="97" t="str">
        <f t="shared" si="3"/>
        <v>Needs X</v>
      </c>
      <c r="I40" s="21">
        <f t="shared" si="4"/>
        <v>10</v>
      </c>
    </row>
    <row r="41" spans="1:9" ht="43.5" thickBot="1" x14ac:dyDescent="0.25">
      <c r="A41" s="106">
        <v>3.7</v>
      </c>
      <c r="B41" s="107" t="s">
        <v>54</v>
      </c>
      <c r="C41" s="98"/>
      <c r="D41" s="62"/>
      <c r="E41" s="62"/>
      <c r="F41" s="62"/>
      <c r="G41" s="70"/>
      <c r="H41" s="97" t="str">
        <f t="shared" si="3"/>
        <v>Needs X</v>
      </c>
      <c r="I41" s="21">
        <f t="shared" si="4"/>
        <v>10</v>
      </c>
    </row>
    <row r="42" spans="1:9" ht="29.25" thickBot="1" x14ac:dyDescent="0.25">
      <c r="A42" s="106">
        <v>3.8</v>
      </c>
      <c r="B42" s="107" t="s">
        <v>55</v>
      </c>
      <c r="C42" s="98"/>
      <c r="D42" s="62"/>
      <c r="E42" s="62"/>
      <c r="F42" s="62"/>
      <c r="G42" s="70"/>
      <c r="H42" s="97" t="str">
        <f t="shared" si="3"/>
        <v>Needs X</v>
      </c>
      <c r="I42" s="21">
        <f t="shared" si="4"/>
        <v>10</v>
      </c>
    </row>
    <row r="43" spans="1:9" ht="29.25" thickBot="1" x14ac:dyDescent="0.25">
      <c r="A43" s="106">
        <v>3.9</v>
      </c>
      <c r="B43" s="107" t="s">
        <v>121</v>
      </c>
      <c r="C43" s="98"/>
      <c r="D43" s="62"/>
      <c r="E43" s="62"/>
      <c r="F43" s="62"/>
      <c r="G43" s="70"/>
      <c r="H43" s="97" t="str">
        <f t="shared" si="3"/>
        <v>Needs X</v>
      </c>
      <c r="I43" s="21">
        <f>IF(F43="x",0,15)</f>
        <v>15</v>
      </c>
    </row>
    <row r="44" spans="1:9" ht="29.25" thickBot="1" x14ac:dyDescent="0.25">
      <c r="A44" s="111">
        <v>3.1</v>
      </c>
      <c r="B44" s="107" t="s">
        <v>56</v>
      </c>
      <c r="C44" s="98"/>
      <c r="D44" s="62"/>
      <c r="E44" s="62"/>
      <c r="F44" s="62"/>
      <c r="G44" s="70"/>
      <c r="H44" s="97" t="str">
        <f t="shared" si="3"/>
        <v>Needs X</v>
      </c>
      <c r="I44" s="21">
        <f t="shared" si="4"/>
        <v>10</v>
      </c>
    </row>
    <row r="45" spans="1:9" ht="43.5" thickBot="1" x14ac:dyDescent="0.25">
      <c r="A45" s="106">
        <v>3.11</v>
      </c>
      <c r="B45" s="107" t="s">
        <v>17</v>
      </c>
      <c r="C45" s="98"/>
      <c r="D45" s="62"/>
      <c r="E45" s="62"/>
      <c r="F45" s="62"/>
      <c r="G45" s="70"/>
      <c r="H45" s="97" t="str">
        <f t="shared" si="3"/>
        <v>Needs X</v>
      </c>
      <c r="I45" s="21">
        <f t="shared" si="4"/>
        <v>10</v>
      </c>
    </row>
    <row r="46" spans="1:9" ht="29.25" thickBot="1" x14ac:dyDescent="0.25">
      <c r="A46" s="106">
        <v>3.12</v>
      </c>
      <c r="B46" s="107" t="s">
        <v>18</v>
      </c>
      <c r="C46" s="98"/>
      <c r="D46" s="62"/>
      <c r="E46" s="62"/>
      <c r="F46" s="62"/>
      <c r="G46" s="70"/>
      <c r="H46" s="97" t="str">
        <f t="shared" si="3"/>
        <v>Needs X</v>
      </c>
      <c r="I46" s="21">
        <f t="shared" si="4"/>
        <v>10</v>
      </c>
    </row>
    <row r="47" spans="1:9" ht="43.5" thickBot="1" x14ac:dyDescent="0.25">
      <c r="A47" s="106">
        <v>3.13</v>
      </c>
      <c r="B47" s="107" t="s">
        <v>84</v>
      </c>
      <c r="C47" s="98"/>
      <c r="D47" s="62"/>
      <c r="E47" s="62"/>
      <c r="F47" s="62"/>
      <c r="G47" s="70"/>
      <c r="H47" s="97" t="str">
        <f t="shared" si="3"/>
        <v>Needs X</v>
      </c>
      <c r="I47" s="21">
        <f t="shared" si="4"/>
        <v>10</v>
      </c>
    </row>
    <row r="48" spans="1:9" ht="43.5" thickBot="1" x14ac:dyDescent="0.25">
      <c r="A48" s="106">
        <v>3.14</v>
      </c>
      <c r="B48" s="107" t="s">
        <v>19</v>
      </c>
      <c r="C48" s="98"/>
      <c r="D48" s="62"/>
      <c r="E48" s="62"/>
      <c r="F48" s="62"/>
      <c r="G48" s="70"/>
      <c r="H48" s="97" t="str">
        <f t="shared" si="3"/>
        <v>Needs X</v>
      </c>
      <c r="I48" s="21">
        <f t="shared" si="4"/>
        <v>10</v>
      </c>
    </row>
    <row r="49" spans="1:9" ht="45" customHeight="1" thickBot="1" x14ac:dyDescent="0.25">
      <c r="A49" s="106">
        <v>3.15</v>
      </c>
      <c r="B49" s="109" t="s">
        <v>127</v>
      </c>
      <c r="C49" s="98"/>
      <c r="D49" s="62"/>
      <c r="E49" s="62"/>
      <c r="F49" s="62"/>
      <c r="G49" s="70"/>
      <c r="H49" s="97" t="str">
        <f t="shared" si="3"/>
        <v>Needs X</v>
      </c>
      <c r="I49" s="21">
        <f t="shared" si="4"/>
        <v>10</v>
      </c>
    </row>
    <row r="50" spans="1:9" ht="15" x14ac:dyDescent="0.2">
      <c r="A50" s="101" t="s">
        <v>105</v>
      </c>
      <c r="B50" s="102"/>
      <c r="C50" s="41"/>
      <c r="D50" s="41"/>
      <c r="E50" s="41"/>
      <c r="F50" s="41"/>
      <c r="G50" s="41"/>
      <c r="H50" s="97">
        <f>SUM(H35:H49)</f>
        <v>0</v>
      </c>
      <c r="I50" s="26">
        <f>SUM(I35:I49)</f>
        <v>160</v>
      </c>
    </row>
    <row r="51" spans="1:9" x14ac:dyDescent="0.2">
      <c r="A51" s="32"/>
      <c r="B51" s="38"/>
      <c r="C51" s="25"/>
      <c r="D51" s="25"/>
      <c r="E51" s="25"/>
      <c r="F51" s="25"/>
      <c r="G51" s="25"/>
      <c r="H51" s="63"/>
      <c r="I51" s="27"/>
    </row>
    <row r="52" spans="1:9" ht="13.5" thickBot="1" x14ac:dyDescent="0.25">
      <c r="A52" s="99" t="s">
        <v>20</v>
      </c>
      <c r="B52" s="104"/>
      <c r="C52" s="41"/>
      <c r="D52" s="41"/>
      <c r="E52" s="41"/>
      <c r="F52" s="41"/>
      <c r="G52" s="41"/>
      <c r="H52" s="64"/>
      <c r="I52" s="42"/>
    </row>
    <row r="53" spans="1:9" ht="43.5" thickBot="1" x14ac:dyDescent="0.25">
      <c r="A53" s="106">
        <v>4.0999999999999996</v>
      </c>
      <c r="B53" s="107" t="s">
        <v>133</v>
      </c>
      <c r="C53" s="98"/>
      <c r="D53" s="62"/>
      <c r="E53" s="62"/>
      <c r="F53" s="62"/>
      <c r="G53" s="70"/>
      <c r="H53" s="97" t="str">
        <f t="shared" ref="H53:H58" si="5">IF(COUNTA(C53:F53) = 0,"Needs X",IF(COUNTA(C53:F53)&gt;1,"ERROR",IF(C53="X",I53,IF(D53="X",I53/2,IF(E53="X",0,0)))))</f>
        <v>Needs X</v>
      </c>
      <c r="I53" s="21">
        <f>IF(F53="x",0,10)</f>
        <v>10</v>
      </c>
    </row>
    <row r="54" spans="1:9" ht="15" thickBot="1" x14ac:dyDescent="0.25">
      <c r="A54" s="106">
        <v>4.2</v>
      </c>
      <c r="B54" s="107" t="s">
        <v>134</v>
      </c>
      <c r="C54" s="98"/>
      <c r="D54" s="62"/>
      <c r="E54" s="62"/>
      <c r="F54" s="62"/>
      <c r="G54" s="70"/>
      <c r="H54" s="97" t="str">
        <f t="shared" si="5"/>
        <v>Needs X</v>
      </c>
      <c r="I54" s="21">
        <f>IF(F54="x",0,10)</f>
        <v>10</v>
      </c>
    </row>
    <row r="55" spans="1:9" ht="29.25" customHeight="1" thickBot="1" x14ac:dyDescent="0.25">
      <c r="A55" s="106">
        <v>4.3</v>
      </c>
      <c r="B55" s="107" t="s">
        <v>136</v>
      </c>
      <c r="C55" s="98"/>
      <c r="D55" s="62"/>
      <c r="E55" s="62"/>
      <c r="F55" s="62"/>
      <c r="G55" s="70"/>
      <c r="H55" s="97" t="str">
        <f t="shared" si="5"/>
        <v>Needs X</v>
      </c>
      <c r="I55" s="21">
        <f>IF(F55="x",0,10)</f>
        <v>10</v>
      </c>
    </row>
    <row r="56" spans="1:9" ht="29.25" thickBot="1" x14ac:dyDescent="0.25">
      <c r="A56" s="106">
        <v>4.4000000000000004</v>
      </c>
      <c r="B56" s="107" t="s">
        <v>21</v>
      </c>
      <c r="C56" s="98"/>
      <c r="D56" s="62"/>
      <c r="E56" s="62"/>
      <c r="F56" s="62"/>
      <c r="G56" s="70"/>
      <c r="H56" s="97" t="str">
        <f t="shared" si="5"/>
        <v>Needs X</v>
      </c>
      <c r="I56" s="21">
        <f>IF(F56="x",0,10)</f>
        <v>10</v>
      </c>
    </row>
    <row r="57" spans="1:9" ht="31.5" customHeight="1" thickBot="1" x14ac:dyDescent="0.25">
      <c r="A57" s="106">
        <v>4.5</v>
      </c>
      <c r="B57" s="107" t="s">
        <v>22</v>
      </c>
      <c r="C57" s="98"/>
      <c r="D57" s="62"/>
      <c r="E57" s="62"/>
      <c r="F57" s="62"/>
      <c r="G57" s="70"/>
      <c r="H57" s="97" t="str">
        <f t="shared" si="5"/>
        <v>Needs X</v>
      </c>
      <c r="I57" s="21">
        <f>IF(F57="x",0,15)</f>
        <v>15</v>
      </c>
    </row>
    <row r="58" spans="1:9" ht="15" thickBot="1" x14ac:dyDescent="0.25">
      <c r="A58" s="106">
        <v>4.5999999999999996</v>
      </c>
      <c r="B58" s="107" t="s">
        <v>23</v>
      </c>
      <c r="C58" s="98"/>
      <c r="D58" s="62"/>
      <c r="E58" s="62"/>
      <c r="F58" s="62"/>
      <c r="G58" s="70"/>
      <c r="H58" s="97" t="str">
        <f t="shared" si="5"/>
        <v>Needs X</v>
      </c>
      <c r="I58" s="22">
        <v>15</v>
      </c>
    </row>
    <row r="59" spans="1:9" ht="15" x14ac:dyDescent="0.2">
      <c r="A59" s="101" t="s">
        <v>105</v>
      </c>
      <c r="B59" s="102"/>
      <c r="C59" s="41"/>
      <c r="D59" s="41"/>
      <c r="E59" s="41"/>
      <c r="F59" s="41"/>
      <c r="G59" s="41"/>
      <c r="H59" s="97">
        <f>SUM(H53:H58)</f>
        <v>0</v>
      </c>
      <c r="I59" s="26">
        <f>SUM(I53:I58)</f>
        <v>70</v>
      </c>
    </row>
    <row r="60" spans="1:9" x14ac:dyDescent="0.2">
      <c r="A60" s="32"/>
      <c r="B60" s="38"/>
      <c r="C60" s="25"/>
      <c r="D60" s="25"/>
      <c r="E60" s="25"/>
      <c r="F60" s="25"/>
      <c r="G60" s="25"/>
      <c r="H60" s="63"/>
      <c r="I60" s="27"/>
    </row>
    <row r="61" spans="1:9" ht="13.5" thickBot="1" x14ac:dyDescent="0.25">
      <c r="A61" s="99" t="s">
        <v>24</v>
      </c>
      <c r="B61" s="100"/>
      <c r="C61" s="41"/>
      <c r="D61" s="41"/>
      <c r="E61" s="41"/>
      <c r="F61" s="41"/>
      <c r="G61" s="41"/>
      <c r="H61" s="64"/>
      <c r="I61" s="42"/>
    </row>
    <row r="62" spans="1:9" ht="43.5" thickBot="1" x14ac:dyDescent="0.25">
      <c r="A62" s="112"/>
      <c r="B62" s="107" t="s">
        <v>137</v>
      </c>
      <c r="C62" s="124" t="s">
        <v>165</v>
      </c>
      <c r="D62" s="125" t="s">
        <v>165</v>
      </c>
      <c r="E62" s="124" t="s">
        <v>165</v>
      </c>
      <c r="F62" s="124" t="s">
        <v>166</v>
      </c>
      <c r="G62" s="20"/>
      <c r="H62" s="97"/>
      <c r="I62" s="26"/>
    </row>
    <row r="63" spans="1:9" ht="43.5" thickBot="1" x14ac:dyDescent="0.25">
      <c r="A63" s="106">
        <v>5.0999999999999996</v>
      </c>
      <c r="B63" s="107" t="s">
        <v>101</v>
      </c>
      <c r="C63" s="98"/>
      <c r="D63" s="62"/>
      <c r="E63" s="62"/>
      <c r="F63" s="62"/>
      <c r="G63" s="70"/>
      <c r="H63" s="97" t="str">
        <f>IF(COUNTA(C63:F63) = 0,"Needs X",IF(COUNTA(C63:F63)&gt;1,"ERROR",IF(C63="X",I63,IF(D63="X",I63/2,IF(E63="X",0,0)))))</f>
        <v>Needs X</v>
      </c>
      <c r="I63" s="21">
        <f>IF(F63="x",0,15)</f>
        <v>15</v>
      </c>
    </row>
    <row r="64" spans="1:9" ht="43.5" thickBot="1" x14ac:dyDescent="0.25">
      <c r="A64" s="106">
        <v>5.2</v>
      </c>
      <c r="B64" s="107" t="s">
        <v>25</v>
      </c>
      <c r="C64" s="98"/>
      <c r="D64" s="62"/>
      <c r="E64" s="62"/>
      <c r="F64" s="62"/>
      <c r="G64" s="70"/>
      <c r="H64" s="97" t="str">
        <f>IF(COUNTA(C64:F64) = 0,"Needs X",IF(COUNTA(C64:F64)&gt;1,"ERROR",IF(C64="X",I64,IF(D64="X",I64/2,IF(E64="X",0,0)))))</f>
        <v>Needs X</v>
      </c>
      <c r="I64" s="21">
        <f>IF(F64="x",0,15)</f>
        <v>15</v>
      </c>
    </row>
    <row r="65" spans="1:9" ht="15" thickBot="1" x14ac:dyDescent="0.25">
      <c r="A65" s="106">
        <v>5.3</v>
      </c>
      <c r="B65" s="107" t="s">
        <v>26</v>
      </c>
      <c r="C65" s="98"/>
      <c r="D65" s="62"/>
      <c r="E65" s="62"/>
      <c r="F65" s="62"/>
      <c r="G65" s="70"/>
      <c r="H65" s="97" t="str">
        <f>IF(COUNTA(C65:F65) = 0,"Needs X",IF(COUNTA(C65:F65)&gt;1,"ERROR",IF(C65="X",I65,IF(D65="X",I65/2,IF(E65="X",0,0)))))</f>
        <v>Needs X</v>
      </c>
      <c r="I65" s="21">
        <f>IF(F65="x",0,15)</f>
        <v>15</v>
      </c>
    </row>
    <row r="66" spans="1:9" ht="29.25" thickBot="1" x14ac:dyDescent="0.25">
      <c r="A66" s="106">
        <v>5.4</v>
      </c>
      <c r="B66" s="107" t="s">
        <v>27</v>
      </c>
      <c r="C66" s="98"/>
      <c r="D66" s="62"/>
      <c r="E66" s="62"/>
      <c r="F66" s="62"/>
      <c r="G66" s="70"/>
      <c r="H66" s="97" t="str">
        <f>IF(COUNTA(C66:F66) = 0,"Needs X",IF(COUNTA(C66:F66)&gt;1,"ERROR",IF(C66="X",I66,IF(D66="X",I66/2,IF(E66="X",0,0)))))</f>
        <v>Needs X</v>
      </c>
      <c r="I66" s="21">
        <f>IF(F66="x",0,10)</f>
        <v>10</v>
      </c>
    </row>
    <row r="67" spans="1:9" ht="45" customHeight="1" thickBot="1" x14ac:dyDescent="0.25">
      <c r="A67" s="106">
        <v>5.5</v>
      </c>
      <c r="B67" s="107" t="s">
        <v>128</v>
      </c>
      <c r="C67" s="98"/>
      <c r="D67" s="62"/>
      <c r="E67" s="62"/>
      <c r="F67" s="62"/>
      <c r="G67" s="70"/>
      <c r="H67" s="97" t="str">
        <f>IF(COUNTA(C67:F67) = 0,"Needs X",IF(COUNTA(C67:F67)&gt;1,"ERROR",IF(C67="X",I67,IF(D67="X",I67/2,IF(E67="X",0,0)))))</f>
        <v>Needs X</v>
      </c>
      <c r="I67" s="21">
        <f>IF(F67="x",0,10)</f>
        <v>10</v>
      </c>
    </row>
    <row r="68" spans="1:9" ht="15" x14ac:dyDescent="0.2">
      <c r="A68" s="101" t="s">
        <v>105</v>
      </c>
      <c r="B68" s="102"/>
      <c r="C68" s="62"/>
      <c r="D68" s="41"/>
      <c r="E68" s="41"/>
      <c r="F68" s="41"/>
      <c r="G68" s="41"/>
      <c r="H68" s="97">
        <f>SUM(H63:H67)</f>
        <v>0</v>
      </c>
      <c r="I68" s="26">
        <f>SUM(I63:I67)</f>
        <v>65</v>
      </c>
    </row>
    <row r="69" spans="1:9" x14ac:dyDescent="0.2">
      <c r="A69" s="32"/>
      <c r="B69" s="34"/>
      <c r="C69" s="62"/>
      <c r="D69" s="25"/>
      <c r="E69" s="25"/>
      <c r="F69" s="25"/>
      <c r="G69" s="25"/>
      <c r="H69" s="63"/>
      <c r="I69" s="27"/>
    </row>
    <row r="70" spans="1:9" ht="13.5" thickBot="1" x14ac:dyDescent="0.25">
      <c r="A70" s="99" t="s">
        <v>28</v>
      </c>
      <c r="B70" s="113"/>
      <c r="C70" s="62"/>
      <c r="D70" s="41"/>
      <c r="E70" s="41"/>
      <c r="F70" s="41"/>
      <c r="G70" s="41"/>
      <c r="H70" s="64"/>
      <c r="I70" s="42"/>
    </row>
    <row r="71" spans="1:9" ht="57.75" thickBot="1" x14ac:dyDescent="0.25">
      <c r="A71" s="106">
        <v>6.1</v>
      </c>
      <c r="B71" s="107" t="s">
        <v>122</v>
      </c>
      <c r="C71" s="98"/>
      <c r="D71" s="62"/>
      <c r="E71" s="62"/>
      <c r="F71" s="62"/>
      <c r="G71" s="70"/>
      <c r="H71" s="97" t="str">
        <f t="shared" ref="H71:H84" si="6">IF(COUNTA(C71:F71) = 0,"Needs X",IF(COUNTA(C71:F71)&gt;1,"ERROR",IF(C71="X",I71,IF(D71="X",I71/2,IF(E71="X",0,0)))))</f>
        <v>Needs X</v>
      </c>
      <c r="I71" s="21">
        <f>IF(F71="x",0,15)</f>
        <v>15</v>
      </c>
    </row>
    <row r="72" spans="1:9" ht="72" thickBot="1" x14ac:dyDescent="0.25">
      <c r="A72" s="106">
        <v>6.2</v>
      </c>
      <c r="B72" s="107" t="s">
        <v>64</v>
      </c>
      <c r="C72" s="98"/>
      <c r="D72" s="62"/>
      <c r="E72" s="62"/>
      <c r="F72" s="62"/>
      <c r="G72" s="70"/>
      <c r="H72" s="97" t="str">
        <f t="shared" si="6"/>
        <v>Needs X</v>
      </c>
      <c r="I72" s="21">
        <f>IF(F72="x",0,15)</f>
        <v>15</v>
      </c>
    </row>
    <row r="73" spans="1:9" ht="18" customHeight="1" thickBot="1" x14ac:dyDescent="0.25">
      <c r="A73" s="106">
        <v>6.3</v>
      </c>
      <c r="B73" s="107" t="s">
        <v>123</v>
      </c>
      <c r="C73" s="98"/>
      <c r="D73" s="62"/>
      <c r="E73" s="62"/>
      <c r="F73" s="62"/>
      <c r="G73" s="70"/>
      <c r="H73" s="97" t="str">
        <f t="shared" si="6"/>
        <v>Needs X</v>
      </c>
      <c r="I73" s="21">
        <f>IF(F73="x",0,10)</f>
        <v>10</v>
      </c>
    </row>
    <row r="74" spans="1:9" ht="29.25" thickBot="1" x14ac:dyDescent="0.25">
      <c r="A74" s="106">
        <v>6.5</v>
      </c>
      <c r="B74" s="107" t="s">
        <v>65</v>
      </c>
      <c r="C74" s="98"/>
      <c r="D74" s="62"/>
      <c r="E74" s="62"/>
      <c r="F74" s="62"/>
      <c r="G74" s="70"/>
      <c r="H74" s="97" t="str">
        <f t="shared" si="6"/>
        <v>Needs X</v>
      </c>
      <c r="I74" s="21">
        <f>IF(F74="x",0,15)</f>
        <v>15</v>
      </c>
    </row>
    <row r="75" spans="1:9" ht="29.25" thickBot="1" x14ac:dyDescent="0.25">
      <c r="A75" s="106">
        <v>6.6</v>
      </c>
      <c r="B75" s="107" t="s">
        <v>66</v>
      </c>
      <c r="C75" s="98"/>
      <c r="D75" s="62"/>
      <c r="E75" s="62"/>
      <c r="F75" s="62"/>
      <c r="G75" s="70"/>
      <c r="H75" s="97" t="str">
        <f t="shared" si="6"/>
        <v>Needs X</v>
      </c>
      <c r="I75" s="21">
        <f>IF(F75="x",0,10)</f>
        <v>10</v>
      </c>
    </row>
    <row r="76" spans="1:9" ht="43.5" thickBot="1" x14ac:dyDescent="0.25">
      <c r="A76" s="106">
        <v>6.7</v>
      </c>
      <c r="B76" s="107" t="s">
        <v>102</v>
      </c>
      <c r="C76" s="98"/>
      <c r="D76" s="62"/>
      <c r="E76" s="62"/>
      <c r="F76" s="62"/>
      <c r="G76" s="70"/>
      <c r="H76" s="97" t="str">
        <f t="shared" si="6"/>
        <v>Needs X</v>
      </c>
      <c r="I76" s="21">
        <f>IF(F76="x",0,10)</f>
        <v>10</v>
      </c>
    </row>
    <row r="77" spans="1:9" ht="29.25" thickBot="1" x14ac:dyDescent="0.25">
      <c r="A77" s="106">
        <v>6.8</v>
      </c>
      <c r="B77" s="107" t="s">
        <v>67</v>
      </c>
      <c r="C77" s="98"/>
      <c r="D77" s="62"/>
      <c r="E77" s="62"/>
      <c r="F77" s="62"/>
      <c r="G77" s="70"/>
      <c r="H77" s="97" t="str">
        <f t="shared" si="6"/>
        <v>Needs X</v>
      </c>
      <c r="I77" s="21">
        <f>IF(F77="x",0,10)</f>
        <v>10</v>
      </c>
    </row>
    <row r="78" spans="1:9" ht="29.25" thickBot="1" x14ac:dyDescent="0.25">
      <c r="A78" s="1">
        <v>6.9</v>
      </c>
      <c r="B78" s="107" t="s">
        <v>68</v>
      </c>
      <c r="C78" s="98"/>
      <c r="D78" s="62"/>
      <c r="E78" s="62"/>
      <c r="F78" s="62"/>
      <c r="G78" s="70"/>
      <c r="H78" s="97" t="str">
        <f t="shared" si="6"/>
        <v>Needs X</v>
      </c>
      <c r="I78" s="21">
        <f>IF(F78="x",0,15)</f>
        <v>15</v>
      </c>
    </row>
    <row r="79" spans="1:9" ht="57.75" thickBot="1" x14ac:dyDescent="0.25">
      <c r="A79" s="35">
        <v>6.1</v>
      </c>
      <c r="B79" s="17" t="s">
        <v>36</v>
      </c>
      <c r="C79" s="131"/>
      <c r="D79" s="62"/>
      <c r="E79" s="62"/>
      <c r="F79" s="62"/>
      <c r="G79" s="70"/>
      <c r="H79" s="97" t="str">
        <f t="shared" si="6"/>
        <v>Needs X</v>
      </c>
      <c r="I79" s="21">
        <v>20</v>
      </c>
    </row>
    <row r="80" spans="1:9" ht="15" thickBot="1" x14ac:dyDescent="0.25">
      <c r="A80" s="35">
        <v>6.11</v>
      </c>
      <c r="B80" s="109" t="s">
        <v>37</v>
      </c>
      <c r="C80" s="98"/>
      <c r="D80" s="62"/>
      <c r="E80" s="62"/>
      <c r="F80" s="62"/>
      <c r="G80" s="70"/>
      <c r="H80" s="97" t="str">
        <f t="shared" si="6"/>
        <v>Needs X</v>
      </c>
      <c r="I80" s="21">
        <f>IF(F80="x",0,10)</f>
        <v>10</v>
      </c>
    </row>
    <row r="81" spans="1:9" ht="29.25" thickBot="1" x14ac:dyDescent="0.25">
      <c r="A81" s="1">
        <v>6.12</v>
      </c>
      <c r="B81" s="3" t="s">
        <v>129</v>
      </c>
      <c r="C81" s="131"/>
      <c r="D81" s="62"/>
      <c r="E81" s="62"/>
      <c r="F81" s="62"/>
      <c r="G81" s="70"/>
      <c r="H81" s="97" t="str">
        <f t="shared" si="6"/>
        <v>Needs X</v>
      </c>
      <c r="I81" s="21">
        <f>IF(F81="x",0,10)</f>
        <v>10</v>
      </c>
    </row>
    <row r="82" spans="1:9" ht="45" customHeight="1" thickBot="1" x14ac:dyDescent="0.25">
      <c r="A82" s="106">
        <v>6.13</v>
      </c>
      <c r="B82" s="109" t="s">
        <v>130</v>
      </c>
      <c r="C82" s="98"/>
      <c r="D82" s="62"/>
      <c r="E82" s="62"/>
      <c r="F82" s="62"/>
      <c r="G82" s="70"/>
      <c r="H82" s="97" t="str">
        <f t="shared" si="6"/>
        <v>Needs X</v>
      </c>
      <c r="I82" s="21">
        <f>IF(F82="x",0,15)</f>
        <v>15</v>
      </c>
    </row>
    <row r="83" spans="1:9" ht="16.5" customHeight="1" thickBot="1" x14ac:dyDescent="0.25">
      <c r="A83" s="106">
        <v>6.14</v>
      </c>
      <c r="B83" s="109" t="s">
        <v>38</v>
      </c>
      <c r="C83" s="98"/>
      <c r="D83" s="62"/>
      <c r="E83" s="62"/>
      <c r="F83" s="62"/>
      <c r="G83" s="70"/>
      <c r="H83" s="97" t="str">
        <f t="shared" si="6"/>
        <v>Needs X</v>
      </c>
      <c r="I83" s="21">
        <f>IF(F83="x",0,15)</f>
        <v>15</v>
      </c>
    </row>
    <row r="84" spans="1:9" ht="16.5" customHeight="1" thickBot="1" x14ac:dyDescent="0.25">
      <c r="A84" s="106">
        <v>6.15</v>
      </c>
      <c r="B84" s="109" t="s">
        <v>100</v>
      </c>
      <c r="C84" s="98"/>
      <c r="D84" s="62"/>
      <c r="E84" s="62"/>
      <c r="F84" s="62"/>
      <c r="G84" s="70"/>
      <c r="H84" s="97" t="str">
        <f t="shared" si="6"/>
        <v>Needs X</v>
      </c>
      <c r="I84" s="21">
        <f>IF(F84="x",0,15)</f>
        <v>15</v>
      </c>
    </row>
    <row r="85" spans="1:9" ht="15" x14ac:dyDescent="0.2">
      <c r="A85" s="101" t="s">
        <v>105</v>
      </c>
      <c r="B85" s="102"/>
      <c r="C85" s="41"/>
      <c r="D85" s="41"/>
      <c r="E85" s="41"/>
      <c r="F85" s="41"/>
      <c r="G85" s="41"/>
      <c r="H85" s="97">
        <f>SUM(H71:H84)</f>
        <v>0</v>
      </c>
      <c r="I85" s="21">
        <f>SUM(I71:I84)</f>
        <v>185</v>
      </c>
    </row>
    <row r="86" spans="1:9" x14ac:dyDescent="0.2">
      <c r="A86" s="32"/>
      <c r="B86" s="38"/>
      <c r="C86" s="25"/>
      <c r="D86" s="25"/>
      <c r="E86" s="25"/>
      <c r="F86" s="25"/>
      <c r="G86" s="25"/>
      <c r="H86" s="63"/>
      <c r="I86" s="27"/>
    </row>
    <row r="87" spans="1:9" x14ac:dyDescent="0.2">
      <c r="A87" s="40" t="s">
        <v>110</v>
      </c>
      <c r="B87" s="43"/>
      <c r="C87" s="41"/>
      <c r="D87" s="41"/>
      <c r="E87" s="41"/>
      <c r="F87" s="41"/>
      <c r="G87" s="41"/>
      <c r="H87" s="64"/>
      <c r="I87" s="42"/>
    </row>
    <row r="88" spans="1:9" ht="13.5" thickBot="1" x14ac:dyDescent="0.25">
      <c r="A88" s="4"/>
      <c r="B88" s="16"/>
      <c r="C88" s="30"/>
      <c r="D88" s="30"/>
      <c r="E88" s="30"/>
      <c r="F88" s="62"/>
      <c r="G88" s="30"/>
      <c r="H88" s="65"/>
      <c r="I88" s="31"/>
    </row>
    <row r="89" spans="1:9" ht="29.25" thickBot="1" x14ac:dyDescent="0.25">
      <c r="A89" s="106" t="s">
        <v>76</v>
      </c>
      <c r="B89" s="107" t="s">
        <v>39</v>
      </c>
      <c r="C89" s="98"/>
      <c r="D89" s="62"/>
      <c r="E89" s="62"/>
      <c r="F89" s="62"/>
      <c r="G89" s="70"/>
      <c r="H89" s="97" t="str">
        <f t="shared" ref="H89:H97" si="7">IF(COUNTA(C89:F89) = 0,"Needs X",IF(COUNTA(C89:F89)&gt;1,"ERROR",IF(C89="X",I89,IF(D89="X",I89/2,IF(E89="X",0,0)))))</f>
        <v>Needs X</v>
      </c>
      <c r="I89" s="21">
        <f t="shared" ref="I89:I96" si="8">IF(F89="x",0,15)</f>
        <v>15</v>
      </c>
    </row>
    <row r="90" spans="1:9" ht="15" thickBot="1" x14ac:dyDescent="0.25">
      <c r="A90" s="106" t="s">
        <v>77</v>
      </c>
      <c r="B90" s="107" t="s">
        <v>40</v>
      </c>
      <c r="C90" s="98"/>
      <c r="D90" s="62"/>
      <c r="E90" s="62"/>
      <c r="F90" s="62"/>
      <c r="G90" s="70"/>
      <c r="H90" s="97" t="str">
        <f t="shared" si="7"/>
        <v>Needs X</v>
      </c>
      <c r="I90" s="21">
        <f t="shared" si="8"/>
        <v>15</v>
      </c>
    </row>
    <row r="91" spans="1:9" ht="43.5" thickBot="1" x14ac:dyDescent="0.25">
      <c r="A91" s="106" t="s">
        <v>78</v>
      </c>
      <c r="B91" s="107" t="s">
        <v>124</v>
      </c>
      <c r="C91" s="98"/>
      <c r="D91" s="62"/>
      <c r="E91" s="62"/>
      <c r="F91" s="62"/>
      <c r="G91" s="70"/>
      <c r="H91" s="97" t="str">
        <f t="shared" si="7"/>
        <v>Needs X</v>
      </c>
      <c r="I91" s="21">
        <f t="shared" si="8"/>
        <v>15</v>
      </c>
    </row>
    <row r="92" spans="1:9" ht="29.25" thickBot="1" x14ac:dyDescent="0.25">
      <c r="A92" s="106" t="s">
        <v>79</v>
      </c>
      <c r="B92" s="107" t="s">
        <v>97</v>
      </c>
      <c r="C92" s="98"/>
      <c r="D92" s="62"/>
      <c r="E92" s="62"/>
      <c r="F92" s="62"/>
      <c r="G92" s="70"/>
      <c r="H92" s="97" t="str">
        <f t="shared" si="7"/>
        <v>Needs X</v>
      </c>
      <c r="I92" s="21">
        <f t="shared" si="8"/>
        <v>15</v>
      </c>
    </row>
    <row r="93" spans="1:9" ht="29.25" thickBot="1" x14ac:dyDescent="0.25">
      <c r="A93" s="106" t="s">
        <v>80</v>
      </c>
      <c r="B93" s="107" t="s">
        <v>41</v>
      </c>
      <c r="C93" s="98"/>
      <c r="D93" s="62"/>
      <c r="E93" s="62"/>
      <c r="F93" s="62"/>
      <c r="G93" s="70"/>
      <c r="H93" s="97" t="str">
        <f t="shared" si="7"/>
        <v>Needs X</v>
      </c>
      <c r="I93" s="21">
        <f t="shared" si="8"/>
        <v>15</v>
      </c>
    </row>
    <row r="94" spans="1:9" ht="29.25" thickBot="1" x14ac:dyDescent="0.25">
      <c r="A94" s="106" t="s">
        <v>81</v>
      </c>
      <c r="B94" s="107" t="s">
        <v>135</v>
      </c>
      <c r="C94" s="98"/>
      <c r="D94" s="62"/>
      <c r="E94" s="62"/>
      <c r="F94" s="62"/>
      <c r="G94" s="70"/>
      <c r="H94" s="97" t="str">
        <f t="shared" si="7"/>
        <v>Needs X</v>
      </c>
      <c r="I94" s="21">
        <f t="shared" si="8"/>
        <v>15</v>
      </c>
    </row>
    <row r="95" spans="1:9" ht="29.25" thickBot="1" x14ac:dyDescent="0.25">
      <c r="A95" s="106" t="s">
        <v>82</v>
      </c>
      <c r="B95" s="107" t="s">
        <v>42</v>
      </c>
      <c r="C95" s="98"/>
      <c r="D95" s="62"/>
      <c r="E95" s="62"/>
      <c r="F95" s="62"/>
      <c r="G95" s="70"/>
      <c r="H95" s="97" t="str">
        <f t="shared" si="7"/>
        <v>Needs X</v>
      </c>
      <c r="I95" s="21">
        <f t="shared" si="8"/>
        <v>15</v>
      </c>
    </row>
    <row r="96" spans="1:9" ht="29.25" thickBot="1" x14ac:dyDescent="0.25">
      <c r="A96" s="106" t="s">
        <v>83</v>
      </c>
      <c r="B96" s="109" t="s">
        <v>43</v>
      </c>
      <c r="C96" s="98"/>
      <c r="D96" s="62"/>
      <c r="E96" s="62"/>
      <c r="F96" s="62"/>
      <c r="G96" s="70"/>
      <c r="H96" s="97" t="str">
        <f t="shared" si="7"/>
        <v>Needs X</v>
      </c>
      <c r="I96" s="21">
        <f t="shared" si="8"/>
        <v>15</v>
      </c>
    </row>
    <row r="97" spans="1:9" ht="29.25" thickBot="1" x14ac:dyDescent="0.25">
      <c r="A97" s="106" t="s">
        <v>104</v>
      </c>
      <c r="B97" s="107" t="s">
        <v>86</v>
      </c>
      <c r="C97" s="98"/>
      <c r="D97" s="62"/>
      <c r="E97" s="62"/>
      <c r="F97" s="62"/>
      <c r="G97" s="70"/>
      <c r="H97" s="97" t="str">
        <f t="shared" si="7"/>
        <v>Needs X</v>
      </c>
      <c r="I97" s="21">
        <f>IF(F97="x",0,5)</f>
        <v>5</v>
      </c>
    </row>
    <row r="98" spans="1:9" ht="15" x14ac:dyDescent="0.2">
      <c r="A98" s="101" t="s">
        <v>105</v>
      </c>
      <c r="B98" s="102"/>
      <c r="C98" s="41"/>
      <c r="D98" s="41"/>
      <c r="E98" s="41"/>
      <c r="F98" s="41"/>
      <c r="G98" s="41"/>
      <c r="H98" s="97">
        <f>SUM(H89:H97)</f>
        <v>0</v>
      </c>
      <c r="I98" s="21">
        <f>SUM(I89:I97)</f>
        <v>125</v>
      </c>
    </row>
    <row r="99" spans="1:9" x14ac:dyDescent="0.2">
      <c r="A99" s="32"/>
      <c r="B99" s="33"/>
      <c r="C99" s="25"/>
      <c r="D99" s="25"/>
      <c r="E99" s="25"/>
      <c r="F99" s="25"/>
      <c r="G99" s="25"/>
      <c r="H99" s="63"/>
      <c r="I99" s="27"/>
    </row>
    <row r="100" spans="1:9" ht="13.5" thickBot="1" x14ac:dyDescent="0.25">
      <c r="A100" s="99" t="s">
        <v>44</v>
      </c>
      <c r="B100" s="100"/>
      <c r="C100" s="41"/>
      <c r="D100" s="41"/>
      <c r="E100" s="41"/>
      <c r="F100" s="41"/>
      <c r="G100" s="41"/>
      <c r="H100" s="64"/>
      <c r="I100" s="42"/>
    </row>
    <row r="101" spans="1:9" ht="57.75" thickBot="1" x14ac:dyDescent="0.25">
      <c r="A101" s="114" t="s">
        <v>45</v>
      </c>
      <c r="B101" s="107" t="s">
        <v>47</v>
      </c>
      <c r="C101" s="98"/>
      <c r="D101" s="62"/>
      <c r="E101" s="62"/>
      <c r="F101" s="62"/>
      <c r="G101" s="70"/>
      <c r="H101" s="97" t="str">
        <f t="shared" ref="H101:H106" si="9">IF(COUNTA(C101:F101) = 0,"Needs X",IF(COUNTA(C101:F101)&gt;1,"ERROR",IF(C101="X",I101,IF(D101="X",I101/2,IF(E101="X",0,0)))))</f>
        <v>Needs X</v>
      </c>
      <c r="I101" s="21">
        <f>IF(F101="x",0,5)</f>
        <v>5</v>
      </c>
    </row>
    <row r="102" spans="1:9" ht="29.25" thickBot="1" x14ac:dyDescent="0.25">
      <c r="A102" s="114" t="s">
        <v>46</v>
      </c>
      <c r="B102" s="107" t="s">
        <v>49</v>
      </c>
      <c r="C102" s="98"/>
      <c r="D102" s="62"/>
      <c r="E102" s="62"/>
      <c r="F102" s="62"/>
      <c r="G102" s="70"/>
      <c r="H102" s="97" t="str">
        <f t="shared" si="9"/>
        <v>Needs X</v>
      </c>
      <c r="I102" s="21">
        <f>IF(F102="x",0,5)</f>
        <v>5</v>
      </c>
    </row>
    <row r="103" spans="1:9" ht="59.25" customHeight="1" thickBot="1" x14ac:dyDescent="0.25">
      <c r="A103" s="114" t="s">
        <v>48</v>
      </c>
      <c r="B103" s="107" t="s">
        <v>103</v>
      </c>
      <c r="C103" s="98"/>
      <c r="D103" s="62"/>
      <c r="E103" s="62"/>
      <c r="F103" s="62"/>
      <c r="G103" s="70"/>
      <c r="H103" s="97" t="str">
        <f t="shared" si="9"/>
        <v>Needs X</v>
      </c>
      <c r="I103" s="21">
        <f>IF(F103="x",0,5)</f>
        <v>5</v>
      </c>
    </row>
    <row r="104" spans="1:9" ht="29.25" thickBot="1" x14ac:dyDescent="0.25">
      <c r="A104" s="114" t="s">
        <v>50</v>
      </c>
      <c r="B104" s="107" t="s">
        <v>87</v>
      </c>
      <c r="C104" s="98"/>
      <c r="D104" s="62"/>
      <c r="E104" s="62"/>
      <c r="F104" s="62"/>
      <c r="G104" s="70"/>
      <c r="H104" s="97" t="str">
        <f t="shared" si="9"/>
        <v>Needs X</v>
      </c>
      <c r="I104" s="21">
        <f>IF(F104="x",0,5)</f>
        <v>5</v>
      </c>
    </row>
    <row r="105" spans="1:9" ht="29.25" thickBot="1" x14ac:dyDescent="0.25">
      <c r="A105" s="114" t="s">
        <v>51</v>
      </c>
      <c r="B105" s="107" t="s">
        <v>88</v>
      </c>
      <c r="C105" s="98"/>
      <c r="D105" s="62"/>
      <c r="E105" s="62"/>
      <c r="F105" s="62"/>
      <c r="G105" s="70"/>
      <c r="H105" s="97" t="str">
        <f t="shared" si="9"/>
        <v>Needs X</v>
      </c>
      <c r="I105" s="21">
        <f>IF(F105="x",0,10)</f>
        <v>10</v>
      </c>
    </row>
    <row r="106" spans="1:9" ht="29.25" thickBot="1" x14ac:dyDescent="0.25">
      <c r="A106" s="114" t="s">
        <v>75</v>
      </c>
      <c r="B106" s="107" t="s">
        <v>89</v>
      </c>
      <c r="C106" s="98"/>
      <c r="D106" s="62"/>
      <c r="E106" s="62"/>
      <c r="F106" s="62"/>
      <c r="G106" s="70"/>
      <c r="H106" s="97" t="str">
        <f t="shared" si="9"/>
        <v>Needs X</v>
      </c>
      <c r="I106" s="21">
        <f>IF(F106="x",0,5)</f>
        <v>5</v>
      </c>
    </row>
    <row r="107" spans="1:9" ht="15" x14ac:dyDescent="0.2">
      <c r="A107" s="101" t="s">
        <v>105</v>
      </c>
      <c r="B107" s="102"/>
      <c r="C107" s="41"/>
      <c r="D107" s="41"/>
      <c r="E107" s="41"/>
      <c r="F107" s="41"/>
      <c r="G107" s="70"/>
      <c r="H107" s="97">
        <f>SUM(H101:H106)</f>
        <v>0</v>
      </c>
      <c r="I107" s="26">
        <f>SUM(I101:I106)</f>
        <v>35</v>
      </c>
    </row>
    <row r="108" spans="1:9" x14ac:dyDescent="0.2">
      <c r="A108" s="32"/>
      <c r="B108" s="33"/>
      <c r="C108" s="25"/>
      <c r="D108" s="25"/>
      <c r="E108" s="25"/>
      <c r="F108" s="25"/>
      <c r="G108" s="70"/>
      <c r="H108" s="63"/>
      <c r="I108" s="27"/>
    </row>
    <row r="109" spans="1:9" ht="13.5" thickBot="1" x14ac:dyDescent="0.25">
      <c r="A109" s="99" t="s">
        <v>90</v>
      </c>
      <c r="B109" s="113"/>
      <c r="C109" s="41"/>
      <c r="D109" s="41"/>
      <c r="E109" s="41"/>
      <c r="F109" s="41"/>
      <c r="G109" s="70"/>
      <c r="H109" s="64"/>
      <c r="I109" s="42"/>
    </row>
    <row r="110" spans="1:9" ht="29.25" thickBot="1" x14ac:dyDescent="0.25">
      <c r="A110" s="106" t="s">
        <v>91</v>
      </c>
      <c r="B110" s="107" t="s">
        <v>92</v>
      </c>
      <c r="C110" s="98"/>
      <c r="D110" s="62"/>
      <c r="E110" s="62"/>
      <c r="F110" s="62"/>
      <c r="G110" s="70"/>
      <c r="H110" s="97" t="str">
        <f>IF(COUNTA(C110:F110) = 0,"Needs X",IF(COUNTA(C110:F110)&gt;1,"ERROR",IF(C110="X",I110,IF(D110="X",I110/2,IF(E110="X",0,0)))))</f>
        <v>Needs X</v>
      </c>
      <c r="I110" s="21">
        <f>IF(F110="x",0,10)</f>
        <v>10</v>
      </c>
    </row>
    <row r="111" spans="1:9" ht="29.25" thickBot="1" x14ac:dyDescent="0.25">
      <c r="A111" s="106" t="s">
        <v>93</v>
      </c>
      <c r="B111" s="107" t="s">
        <v>94</v>
      </c>
      <c r="C111" s="98"/>
      <c r="D111" s="62"/>
      <c r="E111" s="62"/>
      <c r="F111" s="62"/>
      <c r="G111" s="70"/>
      <c r="H111" s="97" t="str">
        <f>IF(COUNTA(C111:F111) = 0,"Needs X",IF(COUNTA(C111:F111)&gt;1,"ERROR",IF(C111="X",I111,IF(D111="X",I111/2,IF(E111="X",0,0)))))</f>
        <v>Needs X</v>
      </c>
      <c r="I111" s="21">
        <f>IF(F111="x",0,10)</f>
        <v>10</v>
      </c>
    </row>
    <row r="112" spans="1:9" ht="29.25" thickBot="1" x14ac:dyDescent="0.25">
      <c r="A112" s="106" t="s">
        <v>95</v>
      </c>
      <c r="B112" s="107" t="s">
        <v>158</v>
      </c>
      <c r="C112" s="98"/>
      <c r="D112" s="62"/>
      <c r="E112" s="62"/>
      <c r="F112" s="62"/>
      <c r="G112" s="70"/>
      <c r="H112" s="97" t="str">
        <f>IF(COUNTA(C112:F112) = 0,"Needs X",IF(COUNTA(C112:F112)&gt;1,"ERROR",IF(C112="X",I112,IF(D112="X",I112/2,IF(E112="X",0,0)))))</f>
        <v>Needs X</v>
      </c>
      <c r="I112" s="21">
        <f>IF(F112="x",0,10)</f>
        <v>10</v>
      </c>
    </row>
    <row r="113" spans="1:9" ht="15" x14ac:dyDescent="0.2">
      <c r="A113" s="101" t="s">
        <v>105</v>
      </c>
      <c r="B113" s="102"/>
      <c r="C113" s="41"/>
      <c r="D113" s="41"/>
      <c r="E113" s="41"/>
      <c r="F113" s="41"/>
      <c r="G113" s="41"/>
      <c r="H113" s="97">
        <f>SUM(H110:H112)</f>
        <v>0</v>
      </c>
      <c r="I113" s="26">
        <f>SUM(I110:I112)</f>
        <v>30</v>
      </c>
    </row>
    <row r="114" spans="1:9" x14ac:dyDescent="0.2">
      <c r="A114" s="32"/>
      <c r="B114" s="33"/>
      <c r="C114" s="25"/>
      <c r="D114" s="25"/>
      <c r="E114" s="25"/>
      <c r="F114" s="25"/>
      <c r="G114" s="25"/>
      <c r="H114" s="63"/>
      <c r="I114" s="27"/>
    </row>
    <row r="115" spans="1:9" ht="13.5" thickBot="1" x14ac:dyDescent="0.25">
      <c r="A115" s="99" t="s">
        <v>96</v>
      </c>
      <c r="B115" s="113"/>
      <c r="C115" s="41"/>
      <c r="D115" s="41"/>
      <c r="E115" s="41"/>
      <c r="F115" s="41"/>
      <c r="G115" s="41"/>
      <c r="H115" s="64"/>
      <c r="I115" s="42"/>
    </row>
    <row r="116" spans="1:9" ht="57.75" thickBot="1" x14ac:dyDescent="0.25">
      <c r="A116" s="106">
        <v>8.1</v>
      </c>
      <c r="B116" s="107" t="s">
        <v>63</v>
      </c>
      <c r="C116" s="98"/>
      <c r="D116" s="62"/>
      <c r="E116" s="62"/>
      <c r="F116" s="62"/>
      <c r="G116" s="70"/>
      <c r="H116" s="97" t="str">
        <f>IF(COUNTA(C116:F116) = 0,"Needs X",IF(COUNTA(C116:F116)&gt;1,"ERROR",IF(C116="X",I116,IF(D116="X",I116/2,IF(E116="X",0,0)))))</f>
        <v>Needs X</v>
      </c>
      <c r="I116" s="21">
        <f>IF(F116="x",0,15)</f>
        <v>15</v>
      </c>
    </row>
    <row r="117" spans="1:9" ht="57.75" thickBot="1" x14ac:dyDescent="0.25">
      <c r="A117" s="106">
        <v>8.1999999999999993</v>
      </c>
      <c r="B117" s="107" t="s">
        <v>152</v>
      </c>
      <c r="C117" s="98"/>
      <c r="D117" s="62"/>
      <c r="E117" s="62"/>
      <c r="F117" s="62"/>
      <c r="G117" s="70"/>
      <c r="H117" s="97" t="str">
        <f>IF(COUNTA(C117:F117) = 0,"Needs X",IF(COUNTA(C117:F117)&gt;1,"ERROR",IF(C117="X",I117,IF(D117="X",I117/2,IF(E117="X",0,0)))))</f>
        <v>Needs X</v>
      </c>
      <c r="I117" s="21">
        <f>IF(F117="x",0,15)</f>
        <v>15</v>
      </c>
    </row>
    <row r="118" spans="1:9" ht="18" customHeight="1" thickBot="1" x14ac:dyDescent="0.25">
      <c r="A118" s="106">
        <v>8.3000000000000007</v>
      </c>
      <c r="B118" s="107" t="s">
        <v>98</v>
      </c>
      <c r="C118" s="98"/>
      <c r="D118" s="62"/>
      <c r="E118" s="62"/>
      <c r="F118" s="62"/>
      <c r="G118" s="70"/>
      <c r="H118" s="97" t="str">
        <f>IF(COUNTA(C118:F118) = 0,"Needs X",IF(COUNTA(C118:F118)&gt;1,"ERROR",IF(C118="X",I118,IF(D118="X",I118/2,IF(E118="X",0,0)))))</f>
        <v>Needs X</v>
      </c>
      <c r="I118" s="21">
        <f>IF(F118="x",0,15)</f>
        <v>15</v>
      </c>
    </row>
    <row r="119" spans="1:9" ht="60.75" customHeight="1" thickBot="1" x14ac:dyDescent="0.25">
      <c r="A119" s="106">
        <v>8.4</v>
      </c>
      <c r="B119" s="107" t="s">
        <v>57</v>
      </c>
      <c r="C119" s="98"/>
      <c r="D119" s="62"/>
      <c r="E119" s="62"/>
      <c r="F119" s="62"/>
      <c r="G119" s="70"/>
      <c r="H119" s="97" t="str">
        <f>IF(COUNTA(C119:F119) = 0,"Needs X",IF(COUNTA(C119:F119)&gt;1,"ERROR",IF(C119="X",I119,IF(D119="X",I119/2,IF(E119="X",0,0)))))</f>
        <v>Needs X</v>
      </c>
      <c r="I119" s="21">
        <f>IF(F119="x",0,15)</f>
        <v>15</v>
      </c>
    </row>
    <row r="120" spans="1:9" ht="45" customHeight="1" thickBot="1" x14ac:dyDescent="0.25">
      <c r="A120" s="106">
        <v>8.5</v>
      </c>
      <c r="B120" s="107" t="s">
        <v>99</v>
      </c>
      <c r="C120" s="98"/>
      <c r="D120" s="62"/>
      <c r="E120" s="62"/>
      <c r="F120" s="62"/>
      <c r="G120" s="70"/>
      <c r="H120" s="97" t="str">
        <f>IF(COUNTA(C120:F120) = 0,"Needs X",IF(COUNTA(C120:F120)&gt;1,"ERROR",IF(C120="X",I120,IF(D120="X",I120/2,IF(E120="X",0,0)))))</f>
        <v>Needs X</v>
      </c>
      <c r="I120" s="21">
        <f>IF(F120="x",0,10)</f>
        <v>10</v>
      </c>
    </row>
    <row r="121" spans="1:9" ht="15" x14ac:dyDescent="0.2">
      <c r="A121" s="101" t="s">
        <v>105</v>
      </c>
      <c r="B121" s="102"/>
      <c r="C121" s="41"/>
      <c r="D121" s="41"/>
      <c r="E121" s="41"/>
      <c r="F121" s="41"/>
      <c r="G121" s="41"/>
      <c r="H121" s="97">
        <f>SUM(H116:H120)</f>
        <v>0</v>
      </c>
      <c r="I121" s="26">
        <f>SUM(I116:I120)</f>
        <v>70</v>
      </c>
    </row>
    <row r="122" spans="1:9" x14ac:dyDescent="0.2">
      <c r="A122" s="34"/>
      <c r="B122" s="34"/>
      <c r="C122" s="25"/>
      <c r="D122" s="25"/>
      <c r="E122" s="25"/>
      <c r="F122" s="25"/>
      <c r="G122" s="25"/>
      <c r="H122" s="63"/>
      <c r="I122" s="27"/>
    </row>
    <row r="123" spans="1:9" ht="13.5" thickBot="1" x14ac:dyDescent="0.25">
      <c r="A123" s="99" t="s">
        <v>58</v>
      </c>
      <c r="B123" s="115"/>
      <c r="C123" s="41"/>
      <c r="D123" s="41"/>
      <c r="E123" s="41"/>
      <c r="F123" s="41"/>
      <c r="G123" s="41"/>
      <c r="H123" s="64"/>
      <c r="I123" s="42"/>
    </row>
    <row r="124" spans="1:9" ht="107.25" customHeight="1" thickBot="1" x14ac:dyDescent="0.25">
      <c r="A124" s="106">
        <v>9.1</v>
      </c>
      <c r="B124" s="108" t="s">
        <v>205</v>
      </c>
      <c r="C124" s="98"/>
      <c r="D124" s="62"/>
      <c r="E124" s="62"/>
      <c r="F124" s="62"/>
      <c r="G124" s="72"/>
      <c r="H124" s="97" t="str">
        <f>IF(COUNTA(C124:F124) = 0,"Needs X",IF(COUNTA(C124:F124)&gt;1,"ERROR",IF(C124="X",I124,IF(D124="X",I124/2,IF(E124="X",0,0)))))</f>
        <v>Needs X</v>
      </c>
      <c r="I124" s="21">
        <f>IF(F124="x",0,25)</f>
        <v>25</v>
      </c>
    </row>
    <row r="125" spans="1:9" ht="15" x14ac:dyDescent="0.2">
      <c r="A125" s="101" t="s">
        <v>105</v>
      </c>
      <c r="B125" s="102"/>
      <c r="C125" s="41"/>
      <c r="D125" s="41"/>
      <c r="E125" s="41"/>
      <c r="F125" s="41"/>
      <c r="G125" s="41"/>
      <c r="H125" s="97">
        <f>SUM(H124)</f>
        <v>0</v>
      </c>
      <c r="I125" s="26">
        <f>SUM(I124)</f>
        <v>25</v>
      </c>
    </row>
    <row r="126" spans="1:9" x14ac:dyDescent="0.2">
      <c r="A126" s="34"/>
      <c r="B126" s="34"/>
      <c r="C126" s="25"/>
      <c r="D126" s="25"/>
      <c r="E126" s="25"/>
      <c r="F126" s="25"/>
      <c r="G126" s="25"/>
      <c r="H126" s="63"/>
      <c r="I126" s="27"/>
    </row>
    <row r="127" spans="1:9" ht="13.5" thickBot="1" x14ac:dyDescent="0.25">
      <c r="A127" s="99" t="s">
        <v>153</v>
      </c>
      <c r="B127" s="113"/>
      <c r="C127" s="41"/>
      <c r="D127" s="41"/>
      <c r="E127" s="41"/>
      <c r="F127" s="41"/>
      <c r="G127" s="41"/>
      <c r="H127" s="64"/>
      <c r="I127" s="42"/>
    </row>
    <row r="128" spans="1:9" ht="46.5" customHeight="1" thickBot="1" x14ac:dyDescent="0.25">
      <c r="A128" s="106">
        <v>10.1</v>
      </c>
      <c r="B128" s="109" t="s">
        <v>59</v>
      </c>
      <c r="C128" s="98"/>
      <c r="D128" s="62"/>
      <c r="E128" s="62"/>
      <c r="F128" s="62"/>
      <c r="G128" s="70"/>
      <c r="H128" s="97" t="str">
        <f>IF(COUNTA(C128:F128) = 0,"Needs X",IF(COUNTA(C128:F128)&gt;1,"ERROR",IF(C128="X",I128,IF(D128="X",I128/2,IF(E128="X",0,0)))))</f>
        <v>Needs X</v>
      </c>
      <c r="I128" s="21">
        <f>IF(F128="x",0,10)</f>
        <v>10</v>
      </c>
    </row>
    <row r="129" spans="1:9" ht="30.75" customHeight="1" thickBot="1" x14ac:dyDescent="0.25">
      <c r="A129" s="106">
        <v>10.199999999999999</v>
      </c>
      <c r="B129" s="109" t="s">
        <v>60</v>
      </c>
      <c r="C129" s="98"/>
      <c r="D129" s="62"/>
      <c r="E129" s="62"/>
      <c r="F129" s="62"/>
      <c r="G129" s="70"/>
      <c r="H129" s="97" t="str">
        <f>IF(COUNTA(C129:F129) = 0,"Needs X",IF(COUNTA(C129:F129)&gt;1,"ERROR",IF(C129="X",I129,IF(D129="X",I129/2,IF(E129="X",0,0)))))</f>
        <v>Needs X</v>
      </c>
      <c r="I129" s="21">
        <f>IF(F129="x",0,10)</f>
        <v>10</v>
      </c>
    </row>
    <row r="130" spans="1:9" ht="58.5" customHeight="1" thickBot="1" x14ac:dyDescent="0.25">
      <c r="A130" s="106">
        <v>10.3</v>
      </c>
      <c r="B130" s="109" t="s">
        <v>61</v>
      </c>
      <c r="C130" s="98"/>
      <c r="D130" s="62"/>
      <c r="E130" s="62"/>
      <c r="F130" s="62"/>
      <c r="G130" s="70"/>
      <c r="H130" s="97" t="str">
        <f>IF(COUNTA(C130:F130) = 0,"Needs X",IF(COUNTA(C130:F130)&gt;1,"ERROR",IF(C130="X",I130,IF(D130="X",I130/2,IF(E130="X",0,0)))))</f>
        <v>Needs X</v>
      </c>
      <c r="I130" s="21">
        <f>IF(F130="x",0,10)</f>
        <v>10</v>
      </c>
    </row>
    <row r="131" spans="1:9" ht="46.5" customHeight="1" thickBot="1" x14ac:dyDescent="0.25">
      <c r="A131" s="106">
        <v>10.4</v>
      </c>
      <c r="B131" s="109" t="s">
        <v>106</v>
      </c>
      <c r="C131" s="98"/>
      <c r="D131" s="62"/>
      <c r="E131" s="62"/>
      <c r="F131" s="62"/>
      <c r="G131" s="70"/>
      <c r="H131" s="97" t="str">
        <f>IF(COUNTA(C131:F131) = 0,"Needs X",IF(COUNTA(C131:F131)&gt;1,"ERROR",IF(C131="X",I131,IF(D131="X",I131/2,IF(E131="X",0,0)))))</f>
        <v>Needs X</v>
      </c>
      <c r="I131" s="21">
        <f>IF(F131="x",0,10)</f>
        <v>10</v>
      </c>
    </row>
    <row r="132" spans="1:9" ht="15" x14ac:dyDescent="0.2">
      <c r="A132" s="101" t="s">
        <v>105</v>
      </c>
      <c r="B132" s="102"/>
      <c r="C132" s="41"/>
      <c r="D132" s="41"/>
      <c r="E132" s="41"/>
      <c r="F132" s="41"/>
      <c r="G132" s="41"/>
      <c r="H132" s="97">
        <f>SUM(H128:H131)</f>
        <v>0</v>
      </c>
      <c r="I132" s="116">
        <f>SUM(I128:I131)</f>
        <v>40</v>
      </c>
    </row>
  </sheetData>
  <sheetProtection password="EF6E" sheet="1" objects="1" scenarios="1"/>
  <mergeCells count="9">
    <mergeCell ref="D8:E8"/>
    <mergeCell ref="D9:E9"/>
    <mergeCell ref="B10:I10"/>
    <mergeCell ref="A1:I1"/>
    <mergeCell ref="A2:I2"/>
    <mergeCell ref="C4:G4"/>
    <mergeCell ref="C5:G5"/>
    <mergeCell ref="C6:G6"/>
    <mergeCell ref="C7:G7"/>
  </mergeCells>
  <phoneticPr fontId="0" type="noConversion"/>
  <conditionalFormatting sqref="C13:C20 C24:C31 C35:C49 C53:C58 C63:C84 C89:C97 C101:C106 C110:C112 C116:C120 C124 C128:C131">
    <cfRule type="cellIs" dxfId="5" priority="1" stopIfTrue="1" operator="equal">
      <formula>"x"</formula>
    </cfRule>
  </conditionalFormatting>
  <conditionalFormatting sqref="D13:D20 D24:D31 D35:D49 D53:D58 D63:D67 D71:D84 D89:D97 D101:D106 D110:D112 D116:D120 D124 D128:D131">
    <cfRule type="cellIs" dxfId="4" priority="2" stopIfTrue="1" operator="equal">
      <formula>"x"</formula>
    </cfRule>
  </conditionalFormatting>
  <conditionalFormatting sqref="E13:E20 E24:E31 E35:E49 E53:E58 E63:E67 E71:E84 E89:E97 E101:E106 E110:E112 E116:E120 E124 E128:E131">
    <cfRule type="cellIs" dxfId="3" priority="3" stopIfTrue="1" operator="equal">
      <formula>"x"</formula>
    </cfRule>
  </conditionalFormatting>
  <dataValidations count="2">
    <dataValidation type="list" allowBlank="1" showDropDown="1" showInputMessage="1" showErrorMessage="1" sqref="C110:F112 C13:F20 C128:F131 C53:F58 C101:F106 C89:F97 C71:F84 C63:F67 C35:F49 C24:F31 C124:F124">
      <formula1>"X,x"</formula1>
    </dataValidation>
    <dataValidation type="list" allowBlank="1" showDropDown="1" showInputMessage="1" showErrorMessage="1" sqref="C116:F120">
      <formula1>"x,X"</formula1>
    </dataValidation>
  </dataValidations>
  <pageMargins left="0.16" right="0.16" top="0.5" bottom="0.5" header="0.19" footer="0.26"/>
  <pageSetup scale="79" fitToHeight="8"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7"/>
  <sheetViews>
    <sheetView workbookViewId="0">
      <selection activeCell="D11" sqref="D11"/>
    </sheetView>
  </sheetViews>
  <sheetFormatPr defaultColWidth="8.85546875" defaultRowHeight="12.75" x14ac:dyDescent="0.2"/>
  <cols>
    <col min="1" max="1" width="18.42578125" customWidth="1"/>
    <col min="2" max="2" width="72.42578125" customWidth="1"/>
    <col min="3" max="3" width="8" customWidth="1"/>
    <col min="4" max="4" width="8.28515625" customWidth="1"/>
    <col min="6" max="6" width="25.7109375" customWidth="1"/>
  </cols>
  <sheetData>
    <row r="2" spans="1:6" ht="25.5" x14ac:dyDescent="0.2">
      <c r="A2" s="150" t="s">
        <v>107</v>
      </c>
      <c r="B2" s="150"/>
      <c r="C2" s="44" t="s">
        <v>108</v>
      </c>
      <c r="D2" s="45" t="s">
        <v>109</v>
      </c>
      <c r="E2" s="46" t="s">
        <v>111</v>
      </c>
      <c r="F2" s="48" t="s">
        <v>113</v>
      </c>
    </row>
    <row r="3" spans="1:6" x14ac:dyDescent="0.2">
      <c r="A3" s="58" t="str">
        <f>Checklist!A12</f>
        <v>PRINCIPLE #1 - CLEANABLE</v>
      </c>
      <c r="B3" s="58"/>
      <c r="C3" s="20">
        <f>Checklist!H21</f>
        <v>0</v>
      </c>
      <c r="D3" s="20">
        <f>Checklist!I21</f>
        <v>115</v>
      </c>
      <c r="E3" s="47">
        <f>C3/D3</f>
        <v>0</v>
      </c>
      <c r="F3" s="49"/>
    </row>
    <row r="4" spans="1:6" x14ac:dyDescent="0.2">
      <c r="A4" s="58" t="str">
        <f>Checklist!A23</f>
        <v>PRINCIPLE #2 - MADE OF COMPATIBLE MATERIALS</v>
      </c>
      <c r="B4" s="58"/>
      <c r="C4" s="20">
        <f>Checklist!H32</f>
        <v>0</v>
      </c>
      <c r="D4" s="20">
        <f>Checklist!I32</f>
        <v>80</v>
      </c>
      <c r="E4" s="47">
        <f t="shared" ref="E4:E16" si="0">C4/D4</f>
        <v>0</v>
      </c>
      <c r="F4" s="49"/>
    </row>
    <row r="5" spans="1:6" x14ac:dyDescent="0.2">
      <c r="A5" s="58" t="str">
        <f>Checklist!A34</f>
        <v>PRINCIPLE #3 - ACCESSIBLE FOR INSPECTION, MAINTENANCE, &amp; CLEANING/SANITATION</v>
      </c>
      <c r="B5" s="58"/>
      <c r="C5" s="20">
        <f>Checklist!H50</f>
        <v>0</v>
      </c>
      <c r="D5" s="20">
        <f>Checklist!I50</f>
        <v>160</v>
      </c>
      <c r="E5" s="47">
        <f t="shared" si="0"/>
        <v>0</v>
      </c>
      <c r="F5" s="49"/>
    </row>
    <row r="6" spans="1:6" x14ac:dyDescent="0.2">
      <c r="A6" s="58" t="str">
        <f>Checklist!A52</f>
        <v>PRINCIPLE #4 - NO LIQUID COLLECTION</v>
      </c>
      <c r="B6" s="58"/>
      <c r="C6" s="20">
        <f>Checklist!H59</f>
        <v>0</v>
      </c>
      <c r="D6" s="20">
        <f>Checklist!I59</f>
        <v>70</v>
      </c>
      <c r="E6" s="47">
        <f t="shared" si="0"/>
        <v>0</v>
      </c>
      <c r="F6" s="49"/>
    </row>
    <row r="7" spans="1:6" x14ac:dyDescent="0.2">
      <c r="A7" s="58" t="str">
        <f>Checklist!A61</f>
        <v>PRINCIPLE #5 - HOLLOW AREAS HERMETICALLY SEALED</v>
      </c>
      <c r="B7" s="58"/>
      <c r="C7" s="20">
        <f>Checklist!H68</f>
        <v>0</v>
      </c>
      <c r="D7" s="20">
        <f>Checklist!I68</f>
        <v>65</v>
      </c>
      <c r="E7" s="47">
        <f t="shared" si="0"/>
        <v>0</v>
      </c>
      <c r="F7" s="49" t="s">
        <v>114</v>
      </c>
    </row>
    <row r="8" spans="1:6" x14ac:dyDescent="0.2">
      <c r="A8" s="58" t="str">
        <f>Checklist!A70</f>
        <v>PRINCIPLE #6 - NO NICHES</v>
      </c>
      <c r="B8" s="58"/>
      <c r="C8" s="20">
        <f>Checklist!H85</f>
        <v>0</v>
      </c>
      <c r="D8" s="20">
        <f>Checklist!I85</f>
        <v>185</v>
      </c>
      <c r="E8" s="47">
        <f t="shared" si="0"/>
        <v>0</v>
      </c>
      <c r="F8" s="49" t="s">
        <v>115</v>
      </c>
    </row>
    <row r="9" spans="1:6" x14ac:dyDescent="0.2">
      <c r="A9" s="58" t="str">
        <f>Checklist!A87</f>
        <v>PRINCIPLE #7.0 - SANITARY OPERATIONAL PERFORMANCE</v>
      </c>
      <c r="B9" s="58"/>
      <c r="C9" s="20">
        <f>Checklist!H98</f>
        <v>0</v>
      </c>
      <c r="D9" s="20">
        <f>Checklist!I98</f>
        <v>125</v>
      </c>
      <c r="E9" s="47">
        <f t="shared" si="0"/>
        <v>0</v>
      </c>
      <c r="F9" s="49" t="s">
        <v>116</v>
      </c>
    </row>
    <row r="10" spans="1:6" x14ac:dyDescent="0.2">
      <c r="A10" s="58" t="str">
        <f>Checklist!A100</f>
        <v>PRINCIPLE #7.1 - HYGIENIC DESIGN OF MAINTENANCE ENCLOSURES</v>
      </c>
      <c r="B10" s="58"/>
      <c r="C10" s="20">
        <f>Checklist!H107</f>
        <v>0</v>
      </c>
      <c r="D10" s="20">
        <f>Checklist!I107</f>
        <v>35</v>
      </c>
      <c r="E10" s="47">
        <f t="shared" si="0"/>
        <v>0</v>
      </c>
      <c r="F10" s="49" t="s">
        <v>71</v>
      </c>
    </row>
    <row r="11" spans="1:6" x14ac:dyDescent="0.2">
      <c r="A11" s="58" t="str">
        <f>Checklist!A109</f>
        <v>PRINCIPLE #7.2 - HYGIENIC COMPATIBILITY WITH OTHER SYSTEMS</v>
      </c>
      <c r="B11" s="58"/>
      <c r="C11" s="20">
        <f>Checklist!H113</f>
        <v>0</v>
      </c>
      <c r="D11" s="20">
        <f>Checklist!I113</f>
        <v>30</v>
      </c>
      <c r="E11" s="47">
        <f t="shared" si="0"/>
        <v>0</v>
      </c>
      <c r="F11" s="49" t="s">
        <v>72</v>
      </c>
    </row>
    <row r="12" spans="1:6" x14ac:dyDescent="0.2">
      <c r="A12" s="58" t="str">
        <f>Checklist!A115</f>
        <v>PRINCIPLE #8 - VALIDATED CLEANING &amp; SANITIZING PROTOCOLS</v>
      </c>
      <c r="B12" s="58"/>
      <c r="C12" s="20">
        <f>Checklist!H121</f>
        <v>0</v>
      </c>
      <c r="D12" s="20">
        <f>Checklist!I121</f>
        <v>70</v>
      </c>
      <c r="E12" s="47">
        <f t="shared" si="0"/>
        <v>0</v>
      </c>
      <c r="F12" s="49"/>
    </row>
    <row r="13" spans="1:6" x14ac:dyDescent="0.2">
      <c r="A13" s="58" t="str">
        <f>Checklist!A123</f>
        <v>PRINCIPLE #9 - SEPARATE PROCESSES WHEREVER POSSIBLE.</v>
      </c>
      <c r="B13" s="58"/>
      <c r="C13" s="20">
        <f>Checklist!H125</f>
        <v>0</v>
      </c>
      <c r="D13" s="20">
        <f>Checklist!I125</f>
        <v>25</v>
      </c>
      <c r="E13" s="47">
        <f t="shared" si="0"/>
        <v>0</v>
      </c>
      <c r="F13" s="49"/>
    </row>
    <row r="14" spans="1:6" x14ac:dyDescent="0.2">
      <c r="A14" s="58" t="str">
        <f>Checklist!A127</f>
        <v>PRINCIPLE #10 - EQUIPMENT &amp; PERSONNEL AT INSTALLATION MEET HYGIENE &amp; SANITATION REQUIREMENTS</v>
      </c>
      <c r="B14" s="58"/>
      <c r="C14" s="20">
        <f>Checklist!H132</f>
        <v>0</v>
      </c>
      <c r="D14" s="20">
        <f>Checklist!I132</f>
        <v>40</v>
      </c>
      <c r="E14" s="47">
        <f t="shared" si="0"/>
        <v>0</v>
      </c>
      <c r="F14" s="49"/>
    </row>
    <row r="15" spans="1:6" x14ac:dyDescent="0.2">
      <c r="D15" s="25"/>
      <c r="E15" s="50"/>
      <c r="F15" s="49"/>
    </row>
    <row r="16" spans="1:6" ht="15.75" x14ac:dyDescent="0.25">
      <c r="A16" s="59" t="s">
        <v>112</v>
      </c>
      <c r="C16" s="52">
        <f>SUM(C3:C15)</f>
        <v>0</v>
      </c>
      <c r="D16" s="60">
        <f>SUM(D3:D15)</f>
        <v>1000</v>
      </c>
      <c r="E16" s="61">
        <f t="shared" si="0"/>
        <v>0</v>
      </c>
      <c r="F16" s="25"/>
    </row>
    <row r="17" spans="6:6" x14ac:dyDescent="0.2">
      <c r="F17" s="25"/>
    </row>
  </sheetData>
  <sheetProtection password="EF6E" sheet="1" objects="1" scenarios="1"/>
  <mergeCells count="1">
    <mergeCell ref="A2:B2"/>
  </mergeCells>
  <phoneticPr fontId="0" type="noConversion"/>
  <pageMargins left="0.16" right="0.22" top="1" bottom="1" header="0.5" footer="0.5"/>
  <pageSetup scale="96"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B6" sqref="B6"/>
    </sheetView>
  </sheetViews>
  <sheetFormatPr defaultColWidth="8.85546875" defaultRowHeight="12.75" x14ac:dyDescent="0.2"/>
  <cols>
    <col min="1" max="1" width="4.28515625" customWidth="1"/>
    <col min="2" max="2" width="39.140625" style="28" customWidth="1"/>
    <col min="3" max="3" width="6.28515625" style="28" customWidth="1"/>
    <col min="4" max="4" width="39.42578125" customWidth="1"/>
  </cols>
  <sheetData>
    <row r="1" spans="1:12" s="76" customFormat="1" ht="46.5" customHeight="1" x14ac:dyDescent="0.2">
      <c r="A1" s="73"/>
      <c r="B1" s="73"/>
      <c r="C1" s="73"/>
      <c r="D1" s="74"/>
      <c r="E1" s="75"/>
      <c r="G1" s="73"/>
      <c r="L1" s="77"/>
    </row>
    <row r="2" spans="1:12" s="76" customFormat="1" ht="20.25" x14ac:dyDescent="0.2">
      <c r="A2" s="78" t="s">
        <v>176</v>
      </c>
      <c r="B2" s="79"/>
      <c r="C2" s="79"/>
      <c r="D2" s="74"/>
      <c r="E2" s="80"/>
      <c r="G2" s="81"/>
      <c r="K2" s="82"/>
      <c r="L2" s="77"/>
    </row>
    <row r="3" spans="1:12" s="76" customFormat="1" ht="15.75" x14ac:dyDescent="0.2">
      <c r="A3" s="83" t="s">
        <v>197</v>
      </c>
      <c r="B3" s="73"/>
      <c r="C3" s="73"/>
      <c r="D3" s="74"/>
      <c r="E3" s="84"/>
      <c r="G3" s="73"/>
      <c r="K3"/>
      <c r="L3" s="85"/>
    </row>
    <row r="4" spans="1:12" ht="13.5" thickBot="1" x14ac:dyDescent="0.25">
      <c r="G4" t="s">
        <v>4</v>
      </c>
      <c r="K4" s="28"/>
    </row>
    <row r="5" spans="1:12" ht="121.5" customHeight="1" thickBot="1" x14ac:dyDescent="0.25">
      <c r="A5" s="151">
        <v>1</v>
      </c>
      <c r="B5" s="86" t="s">
        <v>202</v>
      </c>
      <c r="C5" s="153">
        <v>2</v>
      </c>
      <c r="D5" s="96"/>
    </row>
    <row r="6" spans="1:12" ht="150" customHeight="1" thickBot="1" x14ac:dyDescent="0.25">
      <c r="A6" s="152"/>
      <c r="B6" s="132"/>
      <c r="C6" s="154"/>
      <c r="D6" s="132"/>
    </row>
    <row r="7" spans="1:12" ht="143.25" customHeight="1" thickBot="1" x14ac:dyDescent="0.25">
      <c r="A7" s="155">
        <v>3</v>
      </c>
      <c r="B7" s="96"/>
      <c r="C7" s="155">
        <v>4</v>
      </c>
      <c r="D7" s="96"/>
      <c r="H7" t="s">
        <v>4</v>
      </c>
    </row>
    <row r="8" spans="1:12" ht="150" customHeight="1" x14ac:dyDescent="0.2">
      <c r="A8" s="156"/>
      <c r="B8" s="132"/>
      <c r="C8" s="156"/>
      <c r="D8" s="132"/>
    </row>
    <row r="9" spans="1:12" ht="51" customHeight="1" x14ac:dyDescent="0.2">
      <c r="A9" s="91"/>
      <c r="B9" s="92"/>
      <c r="C9" s="91"/>
      <c r="D9" s="92"/>
    </row>
    <row r="10" spans="1:12" ht="150" customHeight="1" x14ac:dyDescent="0.2">
      <c r="A10" s="91">
        <v>5</v>
      </c>
      <c r="B10" s="26"/>
      <c r="C10" s="91">
        <v>6</v>
      </c>
      <c r="D10" s="20"/>
    </row>
    <row r="11" spans="1:12" ht="51" customHeight="1" x14ac:dyDescent="0.2">
      <c r="A11" s="91"/>
      <c r="B11" s="92"/>
      <c r="C11" s="91"/>
      <c r="D11" s="20"/>
    </row>
    <row r="12" spans="1:12" ht="150" customHeight="1" x14ac:dyDescent="0.2">
      <c r="A12" s="91">
        <v>7</v>
      </c>
      <c r="B12" s="26"/>
      <c r="C12" s="91">
        <v>8</v>
      </c>
      <c r="D12" s="20"/>
    </row>
    <row r="13" spans="1:12" ht="51" customHeight="1" x14ac:dyDescent="0.2">
      <c r="A13" s="91"/>
      <c r="B13" s="26"/>
      <c r="C13" s="91"/>
      <c r="D13" s="20"/>
    </row>
    <row r="14" spans="1:12" ht="150" customHeight="1" x14ac:dyDescent="0.2">
      <c r="A14" s="91">
        <v>9</v>
      </c>
      <c r="B14" s="26"/>
      <c r="C14" s="91">
        <v>10</v>
      </c>
      <c r="D14" s="20"/>
    </row>
    <row r="15" spans="1:12" ht="150" customHeight="1" x14ac:dyDescent="0.2">
      <c r="A15" s="91">
        <v>11</v>
      </c>
      <c r="B15" s="26" t="s">
        <v>177</v>
      </c>
      <c r="C15" s="91">
        <v>12</v>
      </c>
      <c r="D15" s="20"/>
    </row>
    <row r="16" spans="1:12" ht="150" customHeight="1" thickBot="1" x14ac:dyDescent="0.25">
      <c r="A16" s="93">
        <v>13</v>
      </c>
      <c r="B16" s="94"/>
      <c r="C16" s="93"/>
      <c r="D16" s="95"/>
    </row>
    <row r="17" spans="2:3" s="25" customFormat="1" ht="150" customHeight="1" x14ac:dyDescent="0.2">
      <c r="B17" s="27"/>
      <c r="C17" s="27"/>
    </row>
    <row r="18" spans="2:3" s="25" customFormat="1" ht="150" customHeight="1" x14ac:dyDescent="0.2">
      <c r="B18" s="27"/>
      <c r="C18" s="27"/>
    </row>
    <row r="19" spans="2:3" s="25" customFormat="1" ht="150" customHeight="1" x14ac:dyDescent="0.2">
      <c r="B19" s="27"/>
      <c r="C19" s="27"/>
    </row>
    <row r="20" spans="2:3" s="25" customFormat="1" ht="150" customHeight="1" x14ac:dyDescent="0.2">
      <c r="B20" s="27"/>
      <c r="C20" s="27"/>
    </row>
    <row r="21" spans="2:3" s="25" customFormat="1" ht="150" customHeight="1" x14ac:dyDescent="0.2">
      <c r="B21" s="27"/>
      <c r="C21" s="27"/>
    </row>
    <row r="22" spans="2:3" s="25" customFormat="1" ht="150" customHeight="1" x14ac:dyDescent="0.2">
      <c r="B22" s="27"/>
      <c r="C22" s="27"/>
    </row>
    <row r="23" spans="2:3" s="25" customFormat="1" ht="150" customHeight="1" x14ac:dyDescent="0.2">
      <c r="B23" s="27"/>
      <c r="C23" s="27"/>
    </row>
    <row r="24" spans="2:3" s="25" customFormat="1" ht="150" customHeight="1" x14ac:dyDescent="0.2">
      <c r="B24" s="27"/>
      <c r="C24" s="27"/>
    </row>
    <row r="25" spans="2:3" s="25" customFormat="1" ht="150" customHeight="1" x14ac:dyDescent="0.2">
      <c r="B25" s="27"/>
      <c r="C25" s="27"/>
    </row>
    <row r="26" spans="2:3" s="25" customFormat="1" ht="150" customHeight="1" x14ac:dyDescent="0.2">
      <c r="B26" s="27"/>
      <c r="C26" s="27"/>
    </row>
    <row r="27" spans="2:3" s="25" customFormat="1" ht="150" customHeight="1" x14ac:dyDescent="0.2">
      <c r="B27" s="27"/>
      <c r="C27" s="27"/>
    </row>
    <row r="28" spans="2:3" s="25" customFormat="1" ht="150" customHeight="1" x14ac:dyDescent="0.2">
      <c r="B28" s="27"/>
      <c r="C28" s="27"/>
    </row>
    <row r="29" spans="2:3" s="25" customFormat="1" x14ac:dyDescent="0.2">
      <c r="B29" s="27"/>
      <c r="C29" s="27"/>
    </row>
    <row r="30" spans="2:3" s="25" customFormat="1" x14ac:dyDescent="0.2">
      <c r="B30" s="27"/>
      <c r="C30" s="27"/>
    </row>
    <row r="31" spans="2:3" s="25" customFormat="1" x14ac:dyDescent="0.2">
      <c r="B31" s="27"/>
      <c r="C31" s="27"/>
    </row>
    <row r="32" spans="2:3" s="25" customFormat="1" x14ac:dyDescent="0.2">
      <c r="B32" s="27"/>
      <c r="C32" s="27"/>
    </row>
    <row r="33" spans="2:3" s="25" customFormat="1" x14ac:dyDescent="0.2">
      <c r="B33" s="27"/>
      <c r="C33" s="27"/>
    </row>
  </sheetData>
  <mergeCells count="4">
    <mergeCell ref="A5:A6"/>
    <mergeCell ref="C5:C6"/>
    <mergeCell ref="A7:A8"/>
    <mergeCell ref="C7:C8"/>
  </mergeCells>
  <phoneticPr fontId="41" type="noConversion"/>
  <pageMargins left="0.75" right="0.75" top="1" bottom="1" header="0.5" footer="0.5"/>
  <pageSetup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1"/>
  <sheetViews>
    <sheetView workbookViewId="0">
      <selection activeCell="G8" sqref="G8"/>
    </sheetView>
  </sheetViews>
  <sheetFormatPr defaultColWidth="8.85546875" defaultRowHeight="12.75" x14ac:dyDescent="0.2"/>
  <cols>
    <col min="1" max="1" width="6.140625" customWidth="1"/>
    <col min="2" max="2" width="65.28515625" customWidth="1"/>
    <col min="3" max="6" width="5.28515625" customWidth="1"/>
    <col min="7" max="7" width="26" customWidth="1"/>
    <col min="8" max="8" width="9" customWidth="1"/>
    <col min="9" max="9" width="10.140625" style="28" customWidth="1"/>
  </cols>
  <sheetData>
    <row r="1" spans="1:10" ht="22.5" x14ac:dyDescent="0.2">
      <c r="A1" s="142" t="s">
        <v>157</v>
      </c>
      <c r="B1" s="143"/>
      <c r="C1" s="143"/>
      <c r="D1" s="143"/>
      <c r="E1" s="143"/>
      <c r="F1" s="143"/>
      <c r="G1" s="143"/>
      <c r="H1" s="143"/>
      <c r="I1" s="143"/>
      <c r="J1" s="5"/>
    </row>
    <row r="2" spans="1:10" ht="14.25" x14ac:dyDescent="0.2">
      <c r="A2" s="5"/>
      <c r="B2" s="123" t="s">
        <v>164</v>
      </c>
      <c r="C2" s="6"/>
      <c r="D2" s="5"/>
      <c r="E2" s="7"/>
      <c r="F2" s="5"/>
      <c r="G2" s="8"/>
      <c r="H2" s="5"/>
      <c r="I2" s="9"/>
      <c r="J2" s="5"/>
    </row>
    <row r="3" spans="1:10" ht="15" customHeight="1" x14ac:dyDescent="0.2">
      <c r="B3" s="130" t="s">
        <v>163</v>
      </c>
      <c r="C3" s="11"/>
      <c r="D3" s="10"/>
      <c r="E3" s="10"/>
      <c r="G3" s="118"/>
      <c r="H3" s="5"/>
      <c r="I3" s="9"/>
      <c r="J3" s="5"/>
    </row>
    <row r="4" spans="1:10" ht="17.25" customHeight="1" x14ac:dyDescent="0.2">
      <c r="A4" s="12"/>
      <c r="B4" s="130" t="s">
        <v>160</v>
      </c>
      <c r="C4" s="11"/>
      <c r="D4" s="10"/>
      <c r="E4" s="10"/>
      <c r="G4" s="119"/>
      <c r="H4" s="5"/>
      <c r="I4" s="9"/>
      <c r="J4" s="5"/>
    </row>
    <row r="5" spans="1:10" ht="18" customHeight="1" x14ac:dyDescent="0.2">
      <c r="A5" s="13"/>
      <c r="B5" s="130" t="s">
        <v>161</v>
      </c>
      <c r="C5" s="14"/>
      <c r="D5" s="15"/>
      <c r="E5" s="15"/>
      <c r="G5" s="120"/>
      <c r="H5" s="5" t="s">
        <v>4</v>
      </c>
      <c r="I5" s="9"/>
      <c r="J5" s="5"/>
    </row>
    <row r="6" spans="1:10" ht="18" customHeight="1" x14ac:dyDescent="0.2">
      <c r="A6" s="13"/>
      <c r="B6" s="130" t="s">
        <v>162</v>
      </c>
      <c r="C6" s="14"/>
      <c r="D6" s="15"/>
      <c r="E6" s="15"/>
      <c r="G6" s="120"/>
      <c r="H6" s="5"/>
      <c r="I6" s="9"/>
      <c r="J6" s="5"/>
    </row>
    <row r="7" spans="1:10" ht="27.75" customHeight="1" x14ac:dyDescent="0.2">
      <c r="A7" s="13"/>
      <c r="B7" s="117" t="s">
        <v>156</v>
      </c>
      <c r="C7" s="71" t="s">
        <v>154</v>
      </c>
      <c r="D7" s="157" t="s">
        <v>155</v>
      </c>
      <c r="E7" s="158"/>
      <c r="J7" s="5"/>
    </row>
    <row r="8" spans="1:10" ht="23.25" customHeight="1" x14ac:dyDescent="0.2">
      <c r="A8" s="13"/>
      <c r="B8" s="5"/>
      <c r="C8" s="62" t="s">
        <v>178</v>
      </c>
      <c r="D8" s="138"/>
      <c r="E8" s="139"/>
      <c r="J8" s="5"/>
    </row>
    <row r="9" spans="1:10" ht="57" customHeight="1" x14ac:dyDescent="0.2">
      <c r="A9" s="13"/>
      <c r="B9" s="140" t="s">
        <v>159</v>
      </c>
      <c r="C9" s="141"/>
      <c r="D9" s="141"/>
      <c r="E9" s="141"/>
      <c r="F9" s="141"/>
      <c r="G9" s="141"/>
      <c r="H9" s="141"/>
      <c r="I9" s="141"/>
      <c r="J9" s="5"/>
    </row>
    <row r="10" spans="1:10" ht="34.5" customHeight="1" x14ac:dyDescent="0.2">
      <c r="A10" s="19" t="s">
        <v>5</v>
      </c>
      <c r="B10" s="19" t="s">
        <v>6</v>
      </c>
      <c r="C10" s="19" t="s">
        <v>7</v>
      </c>
      <c r="D10" s="19" t="s">
        <v>8</v>
      </c>
      <c r="E10" s="19" t="s">
        <v>9</v>
      </c>
      <c r="F10" s="19" t="s">
        <v>10</v>
      </c>
      <c r="G10" s="29" t="s">
        <v>11</v>
      </c>
      <c r="H10" s="39" t="s">
        <v>206</v>
      </c>
      <c r="I10" s="39" t="s">
        <v>12</v>
      </c>
      <c r="J10" s="5"/>
    </row>
    <row r="11" spans="1:10" ht="15.75" thickBot="1" x14ac:dyDescent="0.25">
      <c r="A11" s="99" t="s">
        <v>29</v>
      </c>
      <c r="B11" s="105"/>
      <c r="C11" s="41"/>
      <c r="D11" s="41"/>
      <c r="E11" s="41"/>
      <c r="F11" s="41"/>
      <c r="G11" s="41"/>
      <c r="H11" s="41"/>
      <c r="I11" s="42"/>
    </row>
    <row r="12" spans="1:10" ht="31.5" customHeight="1" thickBot="1" x14ac:dyDescent="0.25">
      <c r="A12" s="106">
        <v>1.1000000000000001</v>
      </c>
      <c r="B12" s="107" t="s">
        <v>30</v>
      </c>
      <c r="C12" s="98"/>
      <c r="D12" s="62" t="s">
        <v>181</v>
      </c>
      <c r="E12" s="62"/>
      <c r="F12" s="62"/>
      <c r="G12" s="70" t="s">
        <v>145</v>
      </c>
      <c r="H12" s="97">
        <f>IF(COUNTA(C12:F12) = 0,"Needs X",IF(COUNTA(C12:F12)&gt;1,"ERROR",IF(C12="X",I12,IF(D12="X",I12/2,IF(E12="X",0,0)))))</f>
        <v>7.5</v>
      </c>
      <c r="I12" s="21">
        <f>IF(F12="x",0,15)</f>
        <v>15</v>
      </c>
    </row>
    <row r="13" spans="1:10" ht="43.5" thickBot="1" x14ac:dyDescent="0.25">
      <c r="A13" s="106">
        <v>1.2</v>
      </c>
      <c r="B13" s="108" t="s">
        <v>120</v>
      </c>
      <c r="C13" s="98"/>
      <c r="D13" s="62" t="s">
        <v>181</v>
      </c>
      <c r="E13" s="62"/>
      <c r="F13" s="62"/>
      <c r="G13" s="70" t="s">
        <v>145</v>
      </c>
      <c r="H13" s="97">
        <f t="shared" ref="H13:H19" si="0">IF(COUNTA(C13:F13) = 0,"Needs X",IF(COUNTA(C13:F13)&gt;1,"ERROR",IF(C13="X",I13,IF(D13="X",I13/2,IF(E13="X",0,0)))))</f>
        <v>7.5</v>
      </c>
      <c r="I13" s="21">
        <f>IF(F13="x",0,15)</f>
        <v>15</v>
      </c>
    </row>
    <row r="14" spans="1:10" ht="33.75" customHeight="1" thickBot="1" x14ac:dyDescent="0.25">
      <c r="A14" s="106">
        <v>1.3</v>
      </c>
      <c r="B14" s="109" t="s">
        <v>126</v>
      </c>
      <c r="C14" s="98"/>
      <c r="D14" s="62" t="s">
        <v>181</v>
      </c>
      <c r="E14" s="62"/>
      <c r="F14" s="62"/>
      <c r="G14" s="70" t="s">
        <v>145</v>
      </c>
      <c r="H14" s="97">
        <f t="shared" si="0"/>
        <v>7.5</v>
      </c>
      <c r="I14" s="21">
        <f>IF(F14="x",0,15)</f>
        <v>15</v>
      </c>
    </row>
    <row r="15" spans="1:10" ht="66" customHeight="1" thickBot="1" x14ac:dyDescent="0.25">
      <c r="A15" s="106">
        <v>1.4</v>
      </c>
      <c r="B15" s="109" t="s">
        <v>119</v>
      </c>
      <c r="C15" s="98"/>
      <c r="D15" s="62" t="s">
        <v>181</v>
      </c>
      <c r="E15" s="62"/>
      <c r="F15" s="62"/>
      <c r="G15" s="70" t="s">
        <v>204</v>
      </c>
      <c r="H15" s="97">
        <f t="shared" si="0"/>
        <v>7.5</v>
      </c>
      <c r="I15" s="21">
        <f>IF(F15="x",0,15)</f>
        <v>15</v>
      </c>
    </row>
    <row r="16" spans="1:10" ht="44.25" customHeight="1" thickBot="1" x14ac:dyDescent="0.25">
      <c r="A16" s="106">
        <v>1.5</v>
      </c>
      <c r="B16" s="109" t="s">
        <v>31</v>
      </c>
      <c r="C16" s="98" t="s">
        <v>181</v>
      </c>
      <c r="D16" s="62"/>
      <c r="E16" s="62"/>
      <c r="F16" s="62"/>
      <c r="G16" s="70"/>
      <c r="H16" s="97">
        <f t="shared" si="0"/>
        <v>15</v>
      </c>
      <c r="I16" s="21">
        <f>IF(F16="x",0,15)</f>
        <v>15</v>
      </c>
    </row>
    <row r="17" spans="1:9" ht="58.5" customHeight="1" thickBot="1" x14ac:dyDescent="0.25">
      <c r="A17" s="106">
        <v>1.6</v>
      </c>
      <c r="B17" s="109" t="s">
        <v>32</v>
      </c>
      <c r="C17" s="98"/>
      <c r="D17" s="62" t="s">
        <v>181</v>
      </c>
      <c r="E17" s="62"/>
      <c r="F17" s="62"/>
      <c r="G17" s="70" t="s">
        <v>146</v>
      </c>
      <c r="H17" s="97">
        <f t="shared" si="0"/>
        <v>5</v>
      </c>
      <c r="I17" s="21">
        <f>IF(F17="x",0,10)</f>
        <v>10</v>
      </c>
    </row>
    <row r="18" spans="1:9" ht="39" thickBot="1" x14ac:dyDescent="0.25">
      <c r="A18" s="106">
        <v>1.7</v>
      </c>
      <c r="B18" s="109" t="s">
        <v>33</v>
      </c>
      <c r="C18" s="98"/>
      <c r="D18" s="62"/>
      <c r="E18" s="62" t="s">
        <v>181</v>
      </c>
      <c r="F18" s="62"/>
      <c r="G18" s="70" t="s">
        <v>147</v>
      </c>
      <c r="H18" s="97">
        <f t="shared" si="0"/>
        <v>0</v>
      </c>
      <c r="I18" s="21">
        <f>IF(F18="x",0,15)</f>
        <v>15</v>
      </c>
    </row>
    <row r="19" spans="1:9" ht="57.75" thickBot="1" x14ac:dyDescent="0.25">
      <c r="A19" s="106">
        <v>1.8</v>
      </c>
      <c r="B19" s="109" t="s">
        <v>34</v>
      </c>
      <c r="C19" s="98"/>
      <c r="D19" s="62"/>
      <c r="E19" s="62"/>
      <c r="F19" s="62" t="s">
        <v>181</v>
      </c>
      <c r="G19" s="70"/>
      <c r="H19" s="97">
        <f t="shared" si="0"/>
        <v>0</v>
      </c>
      <c r="I19" s="21">
        <f>IF(F19="x",0,15)</f>
        <v>0</v>
      </c>
    </row>
    <row r="20" spans="1:9" ht="15" x14ac:dyDescent="0.2">
      <c r="A20" s="101" t="s">
        <v>105</v>
      </c>
      <c r="B20" s="102"/>
      <c r="C20" s="41"/>
      <c r="D20" s="41"/>
      <c r="E20" s="41"/>
      <c r="F20" s="41"/>
      <c r="G20" s="41"/>
      <c r="H20" s="103">
        <f>SUM(H12:H19)</f>
        <v>50</v>
      </c>
      <c r="I20" s="21">
        <f>SUM(I12:I19)</f>
        <v>100</v>
      </c>
    </row>
    <row r="21" spans="1:9" x14ac:dyDescent="0.2">
      <c r="A21" s="23"/>
      <c r="B21" s="24"/>
      <c r="C21" s="25"/>
      <c r="D21" s="25"/>
      <c r="E21" s="25"/>
      <c r="F21" s="25"/>
      <c r="G21" s="25"/>
      <c r="H21" s="63"/>
      <c r="I21" s="27"/>
    </row>
    <row r="22" spans="1:9" ht="13.5" thickBot="1" x14ac:dyDescent="0.25">
      <c r="A22" s="99" t="s">
        <v>35</v>
      </c>
      <c r="B22" s="110"/>
      <c r="C22" s="41"/>
      <c r="D22" s="41"/>
      <c r="E22" s="41"/>
      <c r="F22" s="41"/>
      <c r="G22" s="41"/>
      <c r="H22" s="64"/>
      <c r="I22" s="42"/>
    </row>
    <row r="23" spans="1:9" ht="43.5" thickBot="1" x14ac:dyDescent="0.25">
      <c r="A23" s="106">
        <v>2.1</v>
      </c>
      <c r="B23" s="107" t="s">
        <v>0</v>
      </c>
      <c r="C23" s="98" t="s">
        <v>181</v>
      </c>
      <c r="D23" s="62"/>
      <c r="E23" s="62"/>
      <c r="F23" s="62"/>
      <c r="G23" s="70" t="s">
        <v>4</v>
      </c>
      <c r="H23" s="97">
        <f t="shared" ref="H23:H29" si="1">IF(COUNTA(C23:F23) = 0,"Needs X",IF(COUNTA(C23:F23)&gt;1,"ERROR",IF(C23="X",I23,IF(D23="X",I23/2,IF(E23="X",0,0)))))</f>
        <v>10</v>
      </c>
      <c r="I23" s="21">
        <f t="shared" ref="I23:I30" si="2">IF(F23="x",0,10)</f>
        <v>10</v>
      </c>
    </row>
    <row r="24" spans="1:9" ht="45.75" customHeight="1" thickBot="1" x14ac:dyDescent="0.25">
      <c r="A24" s="106">
        <v>2.2000000000000002</v>
      </c>
      <c r="B24" s="107" t="s">
        <v>62</v>
      </c>
      <c r="C24" s="98" t="s">
        <v>181</v>
      </c>
      <c r="D24" s="62"/>
      <c r="E24" s="62"/>
      <c r="F24" s="62"/>
      <c r="G24" s="70"/>
      <c r="H24" s="97">
        <f t="shared" si="1"/>
        <v>10</v>
      </c>
      <c r="I24" s="21">
        <f t="shared" si="2"/>
        <v>10</v>
      </c>
    </row>
    <row r="25" spans="1:9" ht="43.5" thickBot="1" x14ac:dyDescent="0.25">
      <c r="A25" s="106">
        <v>2.2999999999999998</v>
      </c>
      <c r="B25" s="107" t="s">
        <v>1</v>
      </c>
      <c r="C25" s="98" t="s">
        <v>181</v>
      </c>
      <c r="D25" s="62"/>
      <c r="E25" s="62"/>
      <c r="F25" s="62"/>
      <c r="G25" s="70"/>
      <c r="H25" s="97">
        <f t="shared" si="1"/>
        <v>10</v>
      </c>
      <c r="I25" s="21">
        <f t="shared" si="2"/>
        <v>10</v>
      </c>
    </row>
    <row r="26" spans="1:9" ht="43.5" thickBot="1" x14ac:dyDescent="0.25">
      <c r="A26" s="106">
        <v>2.4</v>
      </c>
      <c r="B26" s="107" t="s">
        <v>2</v>
      </c>
      <c r="C26" s="98"/>
      <c r="D26" s="62" t="s">
        <v>181</v>
      </c>
      <c r="E26" s="62"/>
      <c r="F26" s="62"/>
      <c r="G26" s="70" t="s">
        <v>139</v>
      </c>
      <c r="H26" s="97">
        <f t="shared" si="1"/>
        <v>5</v>
      </c>
      <c r="I26" s="21">
        <f t="shared" si="2"/>
        <v>10</v>
      </c>
    </row>
    <row r="27" spans="1:9" ht="43.5" thickBot="1" x14ac:dyDescent="0.25">
      <c r="A27" s="106">
        <v>2.5</v>
      </c>
      <c r="B27" s="107" t="s">
        <v>3</v>
      </c>
      <c r="C27" s="98" t="s">
        <v>181</v>
      </c>
      <c r="D27" s="62"/>
      <c r="E27" s="62"/>
      <c r="F27" s="62"/>
      <c r="G27" s="70"/>
      <c r="H27" s="97">
        <f t="shared" si="1"/>
        <v>10</v>
      </c>
      <c r="I27" s="21">
        <f t="shared" si="2"/>
        <v>10</v>
      </c>
    </row>
    <row r="28" spans="1:9" ht="15" thickBot="1" x14ac:dyDescent="0.25">
      <c r="A28" s="106">
        <v>2.6</v>
      </c>
      <c r="B28" s="107" t="s">
        <v>85</v>
      </c>
      <c r="C28" s="98"/>
      <c r="D28" s="62" t="s">
        <v>181</v>
      </c>
      <c r="E28" s="62"/>
      <c r="F28" s="62"/>
      <c r="G28" s="70" t="s">
        <v>139</v>
      </c>
      <c r="H28" s="97">
        <f t="shared" si="1"/>
        <v>5</v>
      </c>
      <c r="I28" s="21">
        <f t="shared" si="2"/>
        <v>10</v>
      </c>
    </row>
    <row r="29" spans="1:9" ht="29.25" thickBot="1" x14ac:dyDescent="0.25">
      <c r="A29" s="106">
        <v>2.7</v>
      </c>
      <c r="B29" s="107" t="s">
        <v>13</v>
      </c>
      <c r="C29" s="98" t="s">
        <v>181</v>
      </c>
      <c r="D29" s="62"/>
      <c r="E29" s="62"/>
      <c r="F29" s="62"/>
      <c r="G29" s="70"/>
      <c r="H29" s="97">
        <f t="shared" si="1"/>
        <v>10</v>
      </c>
      <c r="I29" s="21">
        <f t="shared" si="2"/>
        <v>10</v>
      </c>
    </row>
    <row r="30" spans="1:9" ht="43.5" thickBot="1" x14ac:dyDescent="0.25">
      <c r="A30" s="106">
        <v>2.8</v>
      </c>
      <c r="B30" s="109" t="s">
        <v>125</v>
      </c>
      <c r="C30" s="98"/>
      <c r="D30" s="62" t="s">
        <v>181</v>
      </c>
      <c r="E30" s="62"/>
      <c r="F30" s="62"/>
      <c r="G30" s="70" t="s">
        <v>139</v>
      </c>
      <c r="H30" s="97">
        <f>IF(COUNTA(C30:F30) = 0,"Needs X",IF(COUNTA(C30:F30)&gt;1,"ERROR",IF(C30="X",I30,IF(D30="X",I30/2,IF(E30="X",0,0)))))</f>
        <v>5</v>
      </c>
      <c r="I30" s="21">
        <f t="shared" si="2"/>
        <v>10</v>
      </c>
    </row>
    <row r="31" spans="1:9" ht="15" x14ac:dyDescent="0.2">
      <c r="A31" s="101" t="s">
        <v>105</v>
      </c>
      <c r="B31" s="102"/>
      <c r="C31" s="41"/>
      <c r="D31" s="41"/>
      <c r="E31" s="41"/>
      <c r="F31" s="41"/>
      <c r="G31" s="41"/>
      <c r="H31" s="97">
        <f>SUM(H23:H30)</f>
        <v>65</v>
      </c>
      <c r="I31" s="26">
        <f>SUM(I23:I30)</f>
        <v>80</v>
      </c>
    </row>
    <row r="32" spans="1:9" x14ac:dyDescent="0.2">
      <c r="A32" s="32"/>
      <c r="B32" s="33"/>
      <c r="C32" s="25"/>
      <c r="D32" s="25"/>
      <c r="E32" s="25"/>
      <c r="F32" s="25"/>
      <c r="G32" s="25"/>
      <c r="H32" s="63"/>
      <c r="I32" s="27"/>
    </row>
    <row r="33" spans="1:9" ht="13.5" thickBot="1" x14ac:dyDescent="0.25">
      <c r="A33" s="99" t="s">
        <v>14</v>
      </c>
      <c r="B33" s="104"/>
      <c r="C33" s="41"/>
      <c r="D33" s="41"/>
      <c r="E33" s="41"/>
      <c r="F33" s="41"/>
      <c r="G33" s="41"/>
      <c r="H33" s="64"/>
      <c r="I33" s="42"/>
    </row>
    <row r="34" spans="1:9" ht="32.25" customHeight="1" thickBot="1" x14ac:dyDescent="0.25">
      <c r="A34" s="106">
        <v>3.1</v>
      </c>
      <c r="B34" s="107" t="s">
        <v>138</v>
      </c>
      <c r="C34" s="98"/>
      <c r="D34" s="62"/>
      <c r="E34" s="62" t="s">
        <v>181</v>
      </c>
      <c r="F34" s="62"/>
      <c r="G34" s="70" t="s">
        <v>139</v>
      </c>
      <c r="H34" s="97">
        <f t="shared" ref="H34:H48" si="3">IF(COUNTA(C34:F34) = 0,"Needs X",IF(COUNTA(C34:F34)&gt;1,"ERROR",IF(C34="X",I34,IF(D34="X",I34/2,IF(E34="X",0,0)))))</f>
        <v>0</v>
      </c>
      <c r="I34" s="21">
        <f>IF(F34="x",0,15)</f>
        <v>15</v>
      </c>
    </row>
    <row r="35" spans="1:9" ht="43.5" thickBot="1" x14ac:dyDescent="0.25">
      <c r="A35" s="106">
        <v>3.2</v>
      </c>
      <c r="B35" s="107" t="s">
        <v>15</v>
      </c>
      <c r="C35" s="98"/>
      <c r="D35" s="62" t="s">
        <v>181</v>
      </c>
      <c r="E35" s="62"/>
      <c r="F35" s="62"/>
      <c r="G35" s="70"/>
      <c r="H35" s="97">
        <f t="shared" si="3"/>
        <v>7.5</v>
      </c>
      <c r="I35" s="21">
        <f>IF(F35="x",0,15)</f>
        <v>15</v>
      </c>
    </row>
    <row r="36" spans="1:9" ht="45" customHeight="1" thickBot="1" x14ac:dyDescent="0.25">
      <c r="A36" s="106">
        <v>3.3</v>
      </c>
      <c r="B36" s="107" t="s">
        <v>74</v>
      </c>
      <c r="C36" s="98"/>
      <c r="D36" s="62"/>
      <c r="E36" s="62" t="s">
        <v>181</v>
      </c>
      <c r="F36" s="62"/>
      <c r="G36" s="70" t="s">
        <v>140</v>
      </c>
      <c r="H36" s="97">
        <f t="shared" si="3"/>
        <v>0</v>
      </c>
      <c r="I36" s="21">
        <f t="shared" ref="I36:I48" si="4">IF(F36="x",0,10)</f>
        <v>10</v>
      </c>
    </row>
    <row r="37" spans="1:9" ht="43.5" thickBot="1" x14ac:dyDescent="0.25">
      <c r="A37" s="106">
        <v>3.4</v>
      </c>
      <c r="B37" s="107" t="s">
        <v>16</v>
      </c>
      <c r="C37" s="98" t="s">
        <v>181</v>
      </c>
      <c r="D37" s="62"/>
      <c r="E37" s="62"/>
      <c r="F37" s="62"/>
      <c r="G37" s="70"/>
      <c r="H37" s="97">
        <f t="shared" si="3"/>
        <v>5</v>
      </c>
      <c r="I37" s="21">
        <f>IF(F37="x",0,5)</f>
        <v>5</v>
      </c>
    </row>
    <row r="38" spans="1:9" ht="36" customHeight="1" thickBot="1" x14ac:dyDescent="0.25">
      <c r="A38" s="106">
        <v>3.5</v>
      </c>
      <c r="B38" s="107" t="s">
        <v>52</v>
      </c>
      <c r="C38" s="98" t="s">
        <v>181</v>
      </c>
      <c r="D38" s="62"/>
      <c r="E38" s="62"/>
      <c r="F38" s="62"/>
      <c r="G38" s="70"/>
      <c r="H38" s="97">
        <f t="shared" si="3"/>
        <v>10</v>
      </c>
      <c r="I38" s="21">
        <f t="shared" si="4"/>
        <v>10</v>
      </c>
    </row>
    <row r="39" spans="1:9" ht="45.75" customHeight="1" thickBot="1" x14ac:dyDescent="0.25">
      <c r="A39" s="106">
        <v>3.6</v>
      </c>
      <c r="B39" s="107" t="s">
        <v>53</v>
      </c>
      <c r="C39" s="98"/>
      <c r="D39" s="62"/>
      <c r="E39" s="62"/>
      <c r="F39" s="62" t="s">
        <v>181</v>
      </c>
      <c r="G39" s="70"/>
      <c r="H39" s="97">
        <f t="shared" si="3"/>
        <v>0</v>
      </c>
      <c r="I39" s="21">
        <f t="shared" si="4"/>
        <v>0</v>
      </c>
    </row>
    <row r="40" spans="1:9" ht="43.5" thickBot="1" x14ac:dyDescent="0.25">
      <c r="A40" s="106">
        <v>3.7</v>
      </c>
      <c r="B40" s="107" t="s">
        <v>54</v>
      </c>
      <c r="C40" s="98"/>
      <c r="D40" s="62"/>
      <c r="E40" s="62"/>
      <c r="F40" s="62" t="s">
        <v>181</v>
      </c>
      <c r="G40" s="70"/>
      <c r="H40" s="97">
        <f t="shared" si="3"/>
        <v>0</v>
      </c>
      <c r="I40" s="21">
        <f t="shared" si="4"/>
        <v>0</v>
      </c>
    </row>
    <row r="41" spans="1:9" ht="39" thickBot="1" x14ac:dyDescent="0.25">
      <c r="A41" s="106">
        <v>3.8</v>
      </c>
      <c r="B41" s="107" t="s">
        <v>55</v>
      </c>
      <c r="C41" s="98"/>
      <c r="D41" s="62"/>
      <c r="E41" s="62" t="s">
        <v>181</v>
      </c>
      <c r="F41" s="62"/>
      <c r="G41" s="70" t="s">
        <v>141</v>
      </c>
      <c r="H41" s="97">
        <f t="shared" si="3"/>
        <v>0</v>
      </c>
      <c r="I41" s="21">
        <f t="shared" si="4"/>
        <v>10</v>
      </c>
    </row>
    <row r="42" spans="1:9" ht="29.25" thickBot="1" x14ac:dyDescent="0.25">
      <c r="A42" s="106">
        <v>3.9</v>
      </c>
      <c r="B42" s="107" t="s">
        <v>121</v>
      </c>
      <c r="C42" s="98" t="s">
        <v>181</v>
      </c>
      <c r="D42" s="62"/>
      <c r="E42" s="62"/>
      <c r="F42" s="62"/>
      <c r="G42" s="70"/>
      <c r="H42" s="97">
        <f t="shared" si="3"/>
        <v>15</v>
      </c>
      <c r="I42" s="21">
        <f>IF(F42="x",0,15)</f>
        <v>15</v>
      </c>
    </row>
    <row r="43" spans="1:9" ht="29.25" thickBot="1" x14ac:dyDescent="0.25">
      <c r="A43" s="111">
        <v>3.1</v>
      </c>
      <c r="B43" s="107" t="s">
        <v>56</v>
      </c>
      <c r="C43" s="98" t="s">
        <v>181</v>
      </c>
      <c r="D43" s="62"/>
      <c r="E43" s="62"/>
      <c r="F43" s="62"/>
      <c r="G43" s="70"/>
      <c r="H43" s="97">
        <f t="shared" si="3"/>
        <v>10</v>
      </c>
      <c r="I43" s="21">
        <f t="shared" si="4"/>
        <v>10</v>
      </c>
    </row>
    <row r="44" spans="1:9" ht="43.5" thickBot="1" x14ac:dyDescent="0.25">
      <c r="A44" s="106">
        <v>3.11</v>
      </c>
      <c r="B44" s="107" t="s">
        <v>17</v>
      </c>
      <c r="C44" s="98" t="s">
        <v>181</v>
      </c>
      <c r="D44" s="62"/>
      <c r="E44" s="62"/>
      <c r="F44" s="62"/>
      <c r="G44" s="70"/>
      <c r="H44" s="97">
        <f t="shared" si="3"/>
        <v>10</v>
      </c>
      <c r="I44" s="21">
        <f t="shared" si="4"/>
        <v>10</v>
      </c>
    </row>
    <row r="45" spans="1:9" ht="29.25" thickBot="1" x14ac:dyDescent="0.25">
      <c r="A45" s="106">
        <v>3.12</v>
      </c>
      <c r="B45" s="107" t="s">
        <v>18</v>
      </c>
      <c r="C45" s="98"/>
      <c r="D45" s="62"/>
      <c r="E45" s="62"/>
      <c r="F45" s="62" t="s">
        <v>181</v>
      </c>
      <c r="G45" s="70"/>
      <c r="H45" s="97">
        <f t="shared" si="3"/>
        <v>0</v>
      </c>
      <c r="I45" s="21">
        <f t="shared" si="4"/>
        <v>0</v>
      </c>
    </row>
    <row r="46" spans="1:9" ht="43.5" thickBot="1" x14ac:dyDescent="0.25">
      <c r="A46" s="106">
        <v>3.13</v>
      </c>
      <c r="B46" s="107" t="s">
        <v>84</v>
      </c>
      <c r="C46" s="98"/>
      <c r="D46" s="62"/>
      <c r="E46" s="62"/>
      <c r="F46" s="62" t="s">
        <v>181</v>
      </c>
      <c r="G46" s="70"/>
      <c r="H46" s="97">
        <f t="shared" si="3"/>
        <v>0</v>
      </c>
      <c r="I46" s="21">
        <f t="shared" si="4"/>
        <v>0</v>
      </c>
    </row>
    <row r="47" spans="1:9" ht="43.5" thickBot="1" x14ac:dyDescent="0.25">
      <c r="A47" s="106">
        <v>3.14</v>
      </c>
      <c r="B47" s="107" t="s">
        <v>19</v>
      </c>
      <c r="C47" s="98" t="s">
        <v>181</v>
      </c>
      <c r="D47" s="62"/>
      <c r="E47" s="62"/>
      <c r="F47" s="62"/>
      <c r="G47" s="70"/>
      <c r="H47" s="97">
        <f t="shared" si="3"/>
        <v>10</v>
      </c>
      <c r="I47" s="21">
        <f t="shared" si="4"/>
        <v>10</v>
      </c>
    </row>
    <row r="48" spans="1:9" ht="45" customHeight="1" thickBot="1" x14ac:dyDescent="0.25">
      <c r="A48" s="106">
        <v>3.15</v>
      </c>
      <c r="B48" s="109" t="s">
        <v>127</v>
      </c>
      <c r="C48" s="98" t="s">
        <v>181</v>
      </c>
      <c r="D48" s="62"/>
      <c r="E48" s="62"/>
      <c r="F48" s="62"/>
      <c r="G48" s="70"/>
      <c r="H48" s="97">
        <f t="shared" si="3"/>
        <v>10</v>
      </c>
      <c r="I48" s="21">
        <f t="shared" si="4"/>
        <v>10</v>
      </c>
    </row>
    <row r="49" spans="1:9" ht="15" x14ac:dyDescent="0.2">
      <c r="A49" s="101" t="s">
        <v>105</v>
      </c>
      <c r="B49" s="102"/>
      <c r="C49" s="41"/>
      <c r="D49" s="41"/>
      <c r="E49" s="41"/>
      <c r="F49" s="41"/>
      <c r="G49" s="41"/>
      <c r="H49" s="97">
        <f>SUM(H34:H48)</f>
        <v>77.5</v>
      </c>
      <c r="I49" s="26">
        <f>SUM(I34:I48)</f>
        <v>120</v>
      </c>
    </row>
    <row r="50" spans="1:9" x14ac:dyDescent="0.2">
      <c r="A50" s="32"/>
      <c r="B50" s="38"/>
      <c r="C50" s="25"/>
      <c r="D50" s="25"/>
      <c r="E50" s="25"/>
      <c r="F50" s="25"/>
      <c r="G50" s="25"/>
      <c r="H50" s="63"/>
      <c r="I50" s="27"/>
    </row>
    <row r="51" spans="1:9" ht="13.5" thickBot="1" x14ac:dyDescent="0.25">
      <c r="A51" s="99" t="s">
        <v>20</v>
      </c>
      <c r="B51" s="104"/>
      <c r="C51" s="41"/>
      <c r="D51" s="41"/>
      <c r="E51" s="41"/>
      <c r="F51" s="41"/>
      <c r="G51" s="41"/>
      <c r="H51" s="64"/>
      <c r="I51" s="42"/>
    </row>
    <row r="52" spans="1:9" ht="43.5" thickBot="1" x14ac:dyDescent="0.25">
      <c r="A52" s="106">
        <v>4.0999999999999996</v>
      </c>
      <c r="B52" s="107" t="s">
        <v>133</v>
      </c>
      <c r="C52" s="98"/>
      <c r="D52" s="62" t="s">
        <v>181</v>
      </c>
      <c r="E52" s="62"/>
      <c r="F52" s="62"/>
      <c r="G52" s="70" t="s">
        <v>189</v>
      </c>
      <c r="H52" s="97">
        <f t="shared" ref="H52:H57" si="5">IF(COUNTA(C52:F52) = 0,"Needs X",IF(COUNTA(C52:F52)&gt;1,"ERROR",IF(C52="X",I52,IF(D52="X",I52/2,IF(E52="X",0,0)))))</f>
        <v>5</v>
      </c>
      <c r="I52" s="21">
        <f>IF(F52="x",0,10)</f>
        <v>10</v>
      </c>
    </row>
    <row r="53" spans="1:9" ht="15" thickBot="1" x14ac:dyDescent="0.25">
      <c r="A53" s="106">
        <v>4.2</v>
      </c>
      <c r="B53" s="107" t="s">
        <v>134</v>
      </c>
      <c r="C53" s="98" t="s">
        <v>181</v>
      </c>
      <c r="D53" s="62"/>
      <c r="E53" s="62"/>
      <c r="F53" s="62"/>
      <c r="G53" s="70"/>
      <c r="H53" s="97">
        <f t="shared" si="5"/>
        <v>10</v>
      </c>
      <c r="I53" s="21">
        <f>IF(F53="x",0,10)</f>
        <v>10</v>
      </c>
    </row>
    <row r="54" spans="1:9" ht="29.25" customHeight="1" thickBot="1" x14ac:dyDescent="0.25">
      <c r="A54" s="106">
        <v>4.3</v>
      </c>
      <c r="B54" s="107" t="s">
        <v>136</v>
      </c>
      <c r="C54" s="98"/>
      <c r="D54" s="62" t="s">
        <v>181</v>
      </c>
      <c r="E54" s="62"/>
      <c r="F54" s="62"/>
      <c r="G54" s="70"/>
      <c r="H54" s="97">
        <f t="shared" si="5"/>
        <v>5</v>
      </c>
      <c r="I54" s="21">
        <f>IF(F54="x",0,10)</f>
        <v>10</v>
      </c>
    </row>
    <row r="55" spans="1:9" ht="29.25" thickBot="1" x14ac:dyDescent="0.25">
      <c r="A55" s="106">
        <v>4.4000000000000004</v>
      </c>
      <c r="B55" s="107" t="s">
        <v>21</v>
      </c>
      <c r="C55" s="98"/>
      <c r="D55" s="62" t="s">
        <v>181</v>
      </c>
      <c r="E55" s="62"/>
      <c r="F55" s="62" t="s">
        <v>181</v>
      </c>
      <c r="G55" s="70"/>
      <c r="H55" s="97" t="str">
        <f t="shared" si="5"/>
        <v>ERROR</v>
      </c>
      <c r="I55" s="21">
        <f>IF(F55="x",0,10)</f>
        <v>0</v>
      </c>
    </row>
    <row r="56" spans="1:9" ht="31.5" customHeight="1" thickBot="1" x14ac:dyDescent="0.25">
      <c r="A56" s="106">
        <v>4.5</v>
      </c>
      <c r="B56" s="107" t="s">
        <v>22</v>
      </c>
      <c r="C56" s="98" t="s">
        <v>181</v>
      </c>
      <c r="D56" s="62"/>
      <c r="E56" s="62"/>
      <c r="F56" s="62"/>
      <c r="G56" s="70"/>
      <c r="H56" s="97">
        <f t="shared" si="5"/>
        <v>15</v>
      </c>
      <c r="I56" s="21">
        <f>IF(F56="x",0,15)</f>
        <v>15</v>
      </c>
    </row>
    <row r="57" spans="1:9" ht="16.5" customHeight="1" thickBot="1" x14ac:dyDescent="0.25">
      <c r="A57" s="106">
        <v>4.5999999999999996</v>
      </c>
      <c r="B57" s="107" t="s">
        <v>23</v>
      </c>
      <c r="C57" s="98"/>
      <c r="D57" s="62" t="s">
        <v>181</v>
      </c>
      <c r="E57" s="62"/>
      <c r="F57" s="62"/>
      <c r="G57" s="70"/>
      <c r="H57" s="97">
        <f t="shared" si="5"/>
        <v>7.5</v>
      </c>
      <c r="I57" s="22">
        <v>15</v>
      </c>
    </row>
    <row r="58" spans="1:9" ht="15" x14ac:dyDescent="0.2">
      <c r="A58" s="101" t="s">
        <v>105</v>
      </c>
      <c r="B58" s="102"/>
      <c r="C58" s="41"/>
      <c r="D58" s="41"/>
      <c r="E58" s="41"/>
      <c r="F58" s="41"/>
      <c r="G58" s="41"/>
      <c r="H58" s="97">
        <f>SUM(H52:H57)</f>
        <v>42.5</v>
      </c>
      <c r="I58" s="26">
        <f>SUM(I52:I57)</f>
        <v>60</v>
      </c>
    </row>
    <row r="59" spans="1:9" x14ac:dyDescent="0.2">
      <c r="A59" s="32"/>
      <c r="B59" s="38"/>
      <c r="C59" s="25"/>
      <c r="D59" s="25"/>
      <c r="E59" s="25"/>
      <c r="F59" s="25"/>
      <c r="G59" s="25"/>
      <c r="H59" s="63"/>
      <c r="I59" s="27"/>
    </row>
    <row r="60" spans="1:9" ht="13.5" thickBot="1" x14ac:dyDescent="0.25">
      <c r="A60" s="99" t="s">
        <v>24</v>
      </c>
      <c r="B60" s="100"/>
      <c r="C60" s="41"/>
      <c r="D60" s="41"/>
      <c r="E60" s="41"/>
      <c r="F60" s="41"/>
      <c r="G60" s="41"/>
      <c r="H60" s="64"/>
      <c r="I60" s="42"/>
    </row>
    <row r="61" spans="1:9" ht="43.5" thickBot="1" x14ac:dyDescent="0.25">
      <c r="A61" s="112"/>
      <c r="B61" s="107" t="s">
        <v>137</v>
      </c>
      <c r="C61" s="124" t="s">
        <v>165</v>
      </c>
      <c r="D61" s="125" t="s">
        <v>165</v>
      </c>
      <c r="E61" s="124" t="s">
        <v>165</v>
      </c>
      <c r="F61" s="124" t="s">
        <v>166</v>
      </c>
      <c r="G61" s="20"/>
      <c r="H61" s="97"/>
      <c r="I61" s="26"/>
    </row>
    <row r="62" spans="1:9" ht="43.5" thickBot="1" x14ac:dyDescent="0.25">
      <c r="A62" s="106">
        <v>5.0999999999999996</v>
      </c>
      <c r="B62" s="107" t="s">
        <v>101</v>
      </c>
      <c r="C62" s="98" t="s">
        <v>181</v>
      </c>
      <c r="D62" s="62"/>
      <c r="E62" s="62"/>
      <c r="F62" s="62"/>
      <c r="G62" s="70"/>
      <c r="H62" s="97">
        <f>IF(COUNTA(C62:F62) = 0,"Needs X",IF(COUNTA(C62:F62)&gt;1,"ERROR",IF(C62="X",I62,IF(D62="X",I62/2,IF(E62="X",0,0)))))</f>
        <v>15</v>
      </c>
      <c r="I62" s="21">
        <f>IF(F62="x",0,15)</f>
        <v>15</v>
      </c>
    </row>
    <row r="63" spans="1:9" ht="43.5" thickBot="1" x14ac:dyDescent="0.25">
      <c r="A63" s="106">
        <v>5.2</v>
      </c>
      <c r="B63" s="107" t="s">
        <v>25</v>
      </c>
      <c r="C63" s="98"/>
      <c r="D63" s="62"/>
      <c r="E63" s="62"/>
      <c r="F63" s="62" t="s">
        <v>181</v>
      </c>
      <c r="G63" s="70"/>
      <c r="H63" s="97">
        <f>IF(COUNTA(C63:F63) = 0,"Needs X",IF(COUNTA(C63:F63)&gt;1,"ERROR",IF(C63="X",I63,IF(D63="X",I63/2,IF(E63="X",0,0)))))</f>
        <v>0</v>
      </c>
      <c r="I63" s="21">
        <f>IF(F63="x",0,15)</f>
        <v>0</v>
      </c>
    </row>
    <row r="64" spans="1:9" ht="18.75" customHeight="1" thickBot="1" x14ac:dyDescent="0.25">
      <c r="A64" s="106">
        <v>5.3</v>
      </c>
      <c r="B64" s="107" t="s">
        <v>26</v>
      </c>
      <c r="C64" s="98" t="s">
        <v>181</v>
      </c>
      <c r="D64" s="62"/>
      <c r="E64" s="62"/>
      <c r="F64" s="62"/>
      <c r="G64" s="70"/>
      <c r="H64" s="97">
        <f>IF(COUNTA(C64:F64) = 0,"Needs X",IF(COUNTA(C64:F64)&gt;1,"ERROR",IF(C64="X",I64,IF(D64="X",I64/2,IF(E64="X",0,0)))))</f>
        <v>15</v>
      </c>
      <c r="I64" s="21">
        <f>IF(F64="x",0,15)</f>
        <v>15</v>
      </c>
    </row>
    <row r="65" spans="1:9" ht="29.25" thickBot="1" x14ac:dyDescent="0.25">
      <c r="A65" s="106">
        <v>5.4</v>
      </c>
      <c r="B65" s="107" t="s">
        <v>27</v>
      </c>
      <c r="C65" s="98"/>
      <c r="D65" s="62"/>
      <c r="E65" s="62"/>
      <c r="F65" s="62" t="s">
        <v>181</v>
      </c>
      <c r="G65" s="70"/>
      <c r="H65" s="97">
        <f>IF(COUNTA(C65:F65) = 0,"Needs X",IF(COUNTA(C65:F65)&gt;1,"ERROR",IF(C65="X",I65,IF(D65="X",I65/2,IF(E65="X",0,0)))))</f>
        <v>0</v>
      </c>
      <c r="I65" s="21">
        <f>IF(F65="x",0,10)</f>
        <v>0</v>
      </c>
    </row>
    <row r="66" spans="1:9" ht="45" customHeight="1" thickBot="1" x14ac:dyDescent="0.25">
      <c r="A66" s="106">
        <v>5.5</v>
      </c>
      <c r="B66" s="107" t="s">
        <v>128</v>
      </c>
      <c r="C66" s="98"/>
      <c r="D66" s="62"/>
      <c r="E66" s="62"/>
      <c r="F66" s="62" t="s">
        <v>181</v>
      </c>
      <c r="G66" s="70"/>
      <c r="H66" s="97">
        <f>IF(COUNTA(C66:F66) = 0,"Needs X",IF(COUNTA(C66:F66)&gt;1,"ERROR",IF(C66="X",I66,IF(D66="X",I66/2,IF(E66="X",0,0)))))</f>
        <v>0</v>
      </c>
      <c r="I66" s="21">
        <f>IF(F66="x",0,10)</f>
        <v>0</v>
      </c>
    </row>
    <row r="67" spans="1:9" ht="15" x14ac:dyDescent="0.2">
      <c r="A67" s="101" t="s">
        <v>105</v>
      </c>
      <c r="B67" s="102"/>
      <c r="C67" s="62"/>
      <c r="D67" s="41"/>
      <c r="E67" s="41"/>
      <c r="F67" s="41"/>
      <c r="G67" s="41"/>
      <c r="H67" s="97">
        <f>SUM(H62:H66)</f>
        <v>30</v>
      </c>
      <c r="I67" s="26">
        <f>SUM(I62:I66)</f>
        <v>30</v>
      </c>
    </row>
    <row r="68" spans="1:9" x14ac:dyDescent="0.2">
      <c r="A68" s="32"/>
      <c r="B68" s="34"/>
      <c r="C68" s="62"/>
      <c r="D68" s="25"/>
      <c r="E68" s="25"/>
      <c r="F68" s="25"/>
      <c r="G68" s="25"/>
      <c r="H68" s="63"/>
      <c r="I68" s="27"/>
    </row>
    <row r="69" spans="1:9" ht="13.5" thickBot="1" x14ac:dyDescent="0.25">
      <c r="A69" s="99" t="s">
        <v>28</v>
      </c>
      <c r="B69" s="113"/>
      <c r="C69" s="62"/>
      <c r="D69" s="41"/>
      <c r="E69" s="41"/>
      <c r="F69" s="41"/>
      <c r="G69" s="41"/>
      <c r="H69" s="64"/>
      <c r="I69" s="42"/>
    </row>
    <row r="70" spans="1:9" ht="57.75" thickBot="1" x14ac:dyDescent="0.25">
      <c r="A70" s="106">
        <v>6.1</v>
      </c>
      <c r="B70" s="107" t="s">
        <v>122</v>
      </c>
      <c r="C70" s="98"/>
      <c r="D70" s="62" t="s">
        <v>181</v>
      </c>
      <c r="E70" s="62"/>
      <c r="F70" s="62"/>
      <c r="G70" s="70" t="s">
        <v>144</v>
      </c>
      <c r="H70" s="97">
        <f t="shared" ref="H70:H83" si="6">IF(COUNTA(C70:F70) = 0,"Needs X",IF(COUNTA(C70:F70)&gt;1,"ERROR",IF(C70="X",I70,IF(D70="X",I70/2,IF(E70="X",0,0)))))</f>
        <v>7.5</v>
      </c>
      <c r="I70" s="21">
        <f>IF(F70="x",0,15)</f>
        <v>15</v>
      </c>
    </row>
    <row r="71" spans="1:9" ht="72" thickBot="1" x14ac:dyDescent="0.25">
      <c r="A71" s="106">
        <v>6.2</v>
      </c>
      <c r="B71" s="107" t="s">
        <v>64</v>
      </c>
      <c r="C71" s="98"/>
      <c r="D71" s="62"/>
      <c r="E71" s="62" t="s">
        <v>181</v>
      </c>
      <c r="F71" s="62"/>
      <c r="G71" s="70" t="s">
        <v>139</v>
      </c>
      <c r="H71" s="97">
        <f t="shared" si="6"/>
        <v>0</v>
      </c>
      <c r="I71" s="21">
        <f>IF(F71="x",0,15)</f>
        <v>15</v>
      </c>
    </row>
    <row r="72" spans="1:9" ht="18" customHeight="1" thickBot="1" x14ac:dyDescent="0.25">
      <c r="A72" s="106">
        <v>6.3</v>
      </c>
      <c r="B72" s="107" t="s">
        <v>123</v>
      </c>
      <c r="C72" s="98"/>
      <c r="D72" s="62"/>
      <c r="E72" s="62"/>
      <c r="F72" s="62"/>
      <c r="G72" s="70"/>
      <c r="H72" s="97" t="str">
        <f t="shared" si="6"/>
        <v>Needs X</v>
      </c>
      <c r="I72" s="21">
        <f>IF(F72="x",0,10)</f>
        <v>10</v>
      </c>
    </row>
    <row r="73" spans="1:9" ht="29.25" thickBot="1" x14ac:dyDescent="0.25">
      <c r="A73" s="106">
        <v>6.5</v>
      </c>
      <c r="B73" s="107" t="s">
        <v>65</v>
      </c>
      <c r="C73" s="98"/>
      <c r="D73" s="62"/>
      <c r="E73" s="62"/>
      <c r="F73" s="62" t="s">
        <v>181</v>
      </c>
      <c r="G73" s="70"/>
      <c r="H73" s="97">
        <f t="shared" si="6"/>
        <v>0</v>
      </c>
      <c r="I73" s="21">
        <f>IF(F73="x",0,15)</f>
        <v>0</v>
      </c>
    </row>
    <row r="74" spans="1:9" ht="29.25" thickBot="1" x14ac:dyDescent="0.25">
      <c r="A74" s="106">
        <v>6.6</v>
      </c>
      <c r="B74" s="107" t="s">
        <v>66</v>
      </c>
      <c r="C74" s="98"/>
      <c r="D74" s="62"/>
      <c r="E74" s="62"/>
      <c r="F74" s="62" t="s">
        <v>181</v>
      </c>
      <c r="G74" s="70"/>
      <c r="H74" s="97">
        <f t="shared" si="6"/>
        <v>0</v>
      </c>
      <c r="I74" s="21">
        <f>IF(F74="x",0,10)</f>
        <v>0</v>
      </c>
    </row>
    <row r="75" spans="1:9" ht="43.5" thickBot="1" x14ac:dyDescent="0.25">
      <c r="A75" s="106">
        <v>6.7</v>
      </c>
      <c r="B75" s="107" t="s">
        <v>102</v>
      </c>
      <c r="C75" s="98"/>
      <c r="D75" s="62"/>
      <c r="E75" s="62"/>
      <c r="F75" s="62"/>
      <c r="G75" s="70"/>
      <c r="H75" s="97" t="str">
        <f t="shared" si="6"/>
        <v>Needs X</v>
      </c>
      <c r="I75" s="21">
        <f>IF(F75="x",0,10)</f>
        <v>10</v>
      </c>
    </row>
    <row r="76" spans="1:9" ht="29.25" thickBot="1" x14ac:dyDescent="0.25">
      <c r="A76" s="106">
        <v>6.8</v>
      </c>
      <c r="B76" s="107" t="s">
        <v>67</v>
      </c>
      <c r="C76" s="98"/>
      <c r="D76" s="62"/>
      <c r="E76" s="62"/>
      <c r="F76" s="62" t="s">
        <v>181</v>
      </c>
      <c r="G76" s="70"/>
      <c r="H76" s="97">
        <f t="shared" si="6"/>
        <v>0</v>
      </c>
      <c r="I76" s="21">
        <f>IF(F76="x",0,10)</f>
        <v>0</v>
      </c>
    </row>
    <row r="77" spans="1:9" ht="29.25" thickBot="1" x14ac:dyDescent="0.25">
      <c r="A77" s="1">
        <v>6.9</v>
      </c>
      <c r="B77" s="2" t="s">
        <v>68</v>
      </c>
      <c r="C77" s="62"/>
      <c r="D77" s="62" t="s">
        <v>181</v>
      </c>
      <c r="E77" s="62"/>
      <c r="F77" s="62"/>
      <c r="G77" s="70" t="s">
        <v>142</v>
      </c>
      <c r="H77" s="97">
        <f t="shared" si="6"/>
        <v>7.5</v>
      </c>
      <c r="I77" s="21">
        <f>IF(F77="x",0,15)</f>
        <v>15</v>
      </c>
    </row>
    <row r="78" spans="1:9" ht="57.75" thickBot="1" x14ac:dyDescent="0.25">
      <c r="A78" s="35">
        <v>6.1</v>
      </c>
      <c r="B78" s="17" t="s">
        <v>36</v>
      </c>
      <c r="C78" s="62" t="s">
        <v>181</v>
      </c>
      <c r="D78" s="62"/>
      <c r="E78" s="62"/>
      <c r="F78" s="62"/>
      <c r="G78" s="70"/>
      <c r="H78" s="97">
        <f t="shared" si="6"/>
        <v>20</v>
      </c>
      <c r="I78" s="21">
        <v>20</v>
      </c>
    </row>
    <row r="79" spans="1:9" ht="15" thickBot="1" x14ac:dyDescent="0.25">
      <c r="A79" s="35">
        <v>6.11</v>
      </c>
      <c r="B79" s="18" t="s">
        <v>37</v>
      </c>
      <c r="C79" s="62" t="s">
        <v>181</v>
      </c>
      <c r="D79" s="62"/>
      <c r="E79" s="62"/>
      <c r="F79" s="62"/>
      <c r="G79" s="70"/>
      <c r="H79" s="97">
        <f t="shared" si="6"/>
        <v>10</v>
      </c>
      <c r="I79" s="21">
        <f>IF(F79="x",0,10)</f>
        <v>10</v>
      </c>
    </row>
    <row r="80" spans="1:9" ht="29.25" thickBot="1" x14ac:dyDescent="0.25">
      <c r="A80" s="1">
        <v>6.12</v>
      </c>
      <c r="B80" s="3" t="s">
        <v>129</v>
      </c>
      <c r="C80" s="62"/>
      <c r="D80" s="62"/>
      <c r="E80" s="62"/>
      <c r="F80" s="62" t="s">
        <v>181</v>
      </c>
      <c r="G80" s="70"/>
      <c r="H80" s="97">
        <f t="shared" si="6"/>
        <v>0</v>
      </c>
      <c r="I80" s="21">
        <f>IF(F80="x",0,10)</f>
        <v>0</v>
      </c>
    </row>
    <row r="81" spans="1:9" ht="45" customHeight="1" thickBot="1" x14ac:dyDescent="0.25">
      <c r="A81" s="106">
        <v>6.13</v>
      </c>
      <c r="B81" s="109" t="s">
        <v>130</v>
      </c>
      <c r="C81" s="98"/>
      <c r="D81" s="62"/>
      <c r="E81" s="62"/>
      <c r="F81" s="62"/>
      <c r="G81" s="70"/>
      <c r="H81" s="97" t="str">
        <f t="shared" si="6"/>
        <v>Needs X</v>
      </c>
      <c r="I81" s="21">
        <f>IF(F81="x",0,15)</f>
        <v>15</v>
      </c>
    </row>
    <row r="82" spans="1:9" ht="16.5" customHeight="1" thickBot="1" x14ac:dyDescent="0.25">
      <c r="A82" s="106">
        <v>6.14</v>
      </c>
      <c r="B82" s="109" t="s">
        <v>38</v>
      </c>
      <c r="C82" s="98"/>
      <c r="D82" s="62" t="s">
        <v>181</v>
      </c>
      <c r="E82" s="62" t="s">
        <v>181</v>
      </c>
      <c r="F82" s="62"/>
      <c r="G82" s="70" t="s">
        <v>143</v>
      </c>
      <c r="H82" s="97" t="str">
        <f t="shared" si="6"/>
        <v>ERROR</v>
      </c>
      <c r="I82" s="21">
        <f>IF(F82="x",0,15)</f>
        <v>15</v>
      </c>
    </row>
    <row r="83" spans="1:9" ht="16.5" customHeight="1" thickBot="1" x14ac:dyDescent="0.25">
      <c r="A83" s="106">
        <v>6.15</v>
      </c>
      <c r="B83" s="109" t="s">
        <v>100</v>
      </c>
      <c r="C83" s="98" t="s">
        <v>181</v>
      </c>
      <c r="D83" s="62"/>
      <c r="E83" s="62"/>
      <c r="F83" s="62"/>
      <c r="G83" s="70"/>
      <c r="H83" s="97">
        <f t="shared" si="6"/>
        <v>15</v>
      </c>
      <c r="I83" s="21">
        <f>IF(F83="x",0,15)</f>
        <v>15</v>
      </c>
    </row>
    <row r="84" spans="1:9" ht="15" x14ac:dyDescent="0.2">
      <c r="A84" s="101" t="s">
        <v>105</v>
      </c>
      <c r="B84" s="102"/>
      <c r="C84" s="41"/>
      <c r="D84" s="41"/>
      <c r="E84" s="41"/>
      <c r="F84" s="41"/>
      <c r="G84" s="41"/>
      <c r="H84" s="97">
        <f>SUM(H70:H83)</f>
        <v>60</v>
      </c>
      <c r="I84" s="21">
        <f>SUM(I70:I83)</f>
        <v>140</v>
      </c>
    </row>
    <row r="85" spans="1:9" x14ac:dyDescent="0.2">
      <c r="A85" s="32"/>
      <c r="B85" s="38"/>
      <c r="C85" s="25"/>
      <c r="D85" s="25"/>
      <c r="E85" s="25"/>
      <c r="F85" s="25"/>
      <c r="G85" s="25"/>
      <c r="H85" s="63"/>
      <c r="I85" s="27"/>
    </row>
    <row r="86" spans="1:9" x14ac:dyDescent="0.2">
      <c r="A86" s="40" t="s">
        <v>110</v>
      </c>
      <c r="B86" s="43"/>
      <c r="C86" s="41"/>
      <c r="D86" s="41"/>
      <c r="E86" s="41"/>
      <c r="F86" s="41"/>
      <c r="G86" s="41"/>
      <c r="H86" s="64"/>
      <c r="I86" s="42"/>
    </row>
    <row r="87" spans="1:9" ht="13.5" thickBot="1" x14ac:dyDescent="0.25">
      <c r="A87" s="4"/>
      <c r="B87" s="16"/>
      <c r="C87" s="30"/>
      <c r="D87" s="30"/>
      <c r="E87" s="30"/>
      <c r="F87" s="62"/>
      <c r="G87" s="30"/>
      <c r="H87" s="65"/>
      <c r="I87" s="31"/>
    </row>
    <row r="88" spans="1:9" ht="29.25" thickBot="1" x14ac:dyDescent="0.25">
      <c r="A88" s="106" t="s">
        <v>76</v>
      </c>
      <c r="B88" s="107" t="s">
        <v>39</v>
      </c>
      <c r="C88" s="98"/>
      <c r="D88" s="62"/>
      <c r="E88" s="62"/>
      <c r="F88" s="62" t="s">
        <v>181</v>
      </c>
      <c r="G88" s="70"/>
      <c r="H88" s="97">
        <f t="shared" ref="H88:H96" si="7">IF(COUNTA(C88:F88) = 0,"Needs X",IF(COUNTA(C88:F88)&gt;1,"ERROR",IF(C88="X",I88,IF(D88="X",I88/2,IF(E88="X",0,0)))))</f>
        <v>0</v>
      </c>
      <c r="I88" s="21">
        <f t="shared" ref="I88:I96" si="8">IF(F88="x",0,15)</f>
        <v>0</v>
      </c>
    </row>
    <row r="89" spans="1:9" ht="15" thickBot="1" x14ac:dyDescent="0.25">
      <c r="A89" s="106" t="s">
        <v>77</v>
      </c>
      <c r="B89" s="107" t="s">
        <v>40</v>
      </c>
      <c r="C89" s="98" t="s">
        <v>181</v>
      </c>
      <c r="D89" s="62"/>
      <c r="E89" s="62"/>
      <c r="F89" s="62"/>
      <c r="G89" s="70"/>
      <c r="H89" s="97">
        <f t="shared" si="7"/>
        <v>15</v>
      </c>
      <c r="I89" s="21">
        <f t="shared" si="8"/>
        <v>15</v>
      </c>
    </row>
    <row r="90" spans="1:9" ht="43.5" thickBot="1" x14ac:dyDescent="0.25">
      <c r="A90" s="106" t="s">
        <v>78</v>
      </c>
      <c r="B90" s="107" t="s">
        <v>124</v>
      </c>
      <c r="C90" s="98"/>
      <c r="D90" s="62"/>
      <c r="E90" s="62"/>
      <c r="F90" s="62" t="s">
        <v>181</v>
      </c>
      <c r="G90" s="70"/>
      <c r="H90" s="97">
        <f t="shared" si="7"/>
        <v>0</v>
      </c>
      <c r="I90" s="21">
        <f t="shared" si="8"/>
        <v>0</v>
      </c>
    </row>
    <row r="91" spans="1:9" ht="29.25" thickBot="1" x14ac:dyDescent="0.25">
      <c r="A91" s="106" t="s">
        <v>79</v>
      </c>
      <c r="B91" s="107" t="s">
        <v>97</v>
      </c>
      <c r="C91" s="98"/>
      <c r="D91" s="62" t="s">
        <v>181</v>
      </c>
      <c r="E91" s="62"/>
      <c r="F91" s="62"/>
      <c r="G91" s="70"/>
      <c r="H91" s="97">
        <f t="shared" si="7"/>
        <v>7.5</v>
      </c>
      <c r="I91" s="21">
        <f t="shared" si="8"/>
        <v>15</v>
      </c>
    </row>
    <row r="92" spans="1:9" ht="29.25" thickBot="1" x14ac:dyDescent="0.25">
      <c r="A92" s="106" t="s">
        <v>80</v>
      </c>
      <c r="B92" s="107" t="s">
        <v>41</v>
      </c>
      <c r="C92" s="98" t="s">
        <v>181</v>
      </c>
      <c r="D92" s="62"/>
      <c r="E92" s="62"/>
      <c r="F92" s="62"/>
      <c r="G92" s="70"/>
      <c r="H92" s="97">
        <f t="shared" si="7"/>
        <v>15</v>
      </c>
      <c r="I92" s="21">
        <f t="shared" si="8"/>
        <v>15</v>
      </c>
    </row>
    <row r="93" spans="1:9" ht="29.25" thickBot="1" x14ac:dyDescent="0.25">
      <c r="A93" s="106" t="s">
        <v>81</v>
      </c>
      <c r="B93" s="107" t="s">
        <v>135</v>
      </c>
      <c r="C93" s="98" t="s">
        <v>181</v>
      </c>
      <c r="D93" s="62"/>
      <c r="E93" s="62"/>
      <c r="F93" s="62"/>
      <c r="G93" s="70"/>
      <c r="H93" s="97">
        <f t="shared" si="7"/>
        <v>15</v>
      </c>
      <c r="I93" s="21">
        <f t="shared" si="8"/>
        <v>15</v>
      </c>
    </row>
    <row r="94" spans="1:9" ht="29.25" thickBot="1" x14ac:dyDescent="0.25">
      <c r="A94" s="106" t="s">
        <v>82</v>
      </c>
      <c r="B94" s="107" t="s">
        <v>42</v>
      </c>
      <c r="C94" s="98"/>
      <c r="D94" s="62" t="s">
        <v>181</v>
      </c>
      <c r="E94" s="62"/>
      <c r="F94" s="62"/>
      <c r="G94" s="70"/>
      <c r="H94" s="97">
        <f t="shared" si="7"/>
        <v>7.5</v>
      </c>
      <c r="I94" s="21">
        <f t="shared" si="8"/>
        <v>15</v>
      </c>
    </row>
    <row r="95" spans="1:9" ht="29.25" thickBot="1" x14ac:dyDescent="0.25">
      <c r="A95" s="106" t="s">
        <v>83</v>
      </c>
      <c r="B95" s="109" t="s">
        <v>43</v>
      </c>
      <c r="C95" s="98"/>
      <c r="D95" s="62"/>
      <c r="E95" s="62"/>
      <c r="F95" s="62" t="s">
        <v>181</v>
      </c>
      <c r="G95" s="70"/>
      <c r="H95" s="97">
        <f t="shared" si="7"/>
        <v>0</v>
      </c>
      <c r="I95" s="21">
        <f t="shared" si="8"/>
        <v>0</v>
      </c>
    </row>
    <row r="96" spans="1:9" ht="29.25" thickBot="1" x14ac:dyDescent="0.25">
      <c r="A96" s="106" t="s">
        <v>104</v>
      </c>
      <c r="B96" s="107" t="s">
        <v>86</v>
      </c>
      <c r="C96" s="98" t="s">
        <v>181</v>
      </c>
      <c r="D96" s="62"/>
      <c r="E96" s="62"/>
      <c r="F96" s="62"/>
      <c r="G96" s="70"/>
      <c r="H96" s="97">
        <f t="shared" si="7"/>
        <v>15</v>
      </c>
      <c r="I96" s="21">
        <f t="shared" si="8"/>
        <v>15</v>
      </c>
    </row>
    <row r="97" spans="1:9" ht="15" x14ac:dyDescent="0.2">
      <c r="A97" s="101" t="s">
        <v>105</v>
      </c>
      <c r="B97" s="102"/>
      <c r="C97" s="41"/>
      <c r="D97" s="41"/>
      <c r="E97" s="41"/>
      <c r="F97" s="41"/>
      <c r="G97" s="41"/>
      <c r="H97" s="97">
        <f>SUM(H88:H96)</f>
        <v>75</v>
      </c>
      <c r="I97" s="21">
        <f>SUM(I88:I96)</f>
        <v>90</v>
      </c>
    </row>
    <row r="98" spans="1:9" x14ac:dyDescent="0.2">
      <c r="A98" s="32"/>
      <c r="B98" s="33"/>
      <c r="C98" s="25"/>
      <c r="D98" s="25"/>
      <c r="E98" s="25"/>
      <c r="F98" s="25"/>
      <c r="G98" s="25"/>
      <c r="H98" s="63"/>
      <c r="I98" s="27"/>
    </row>
    <row r="99" spans="1:9" ht="13.5" thickBot="1" x14ac:dyDescent="0.25">
      <c r="A99" s="99" t="s">
        <v>44</v>
      </c>
      <c r="B99" s="100"/>
      <c r="C99" s="41"/>
      <c r="D99" s="41"/>
      <c r="E99" s="41"/>
      <c r="F99" s="41"/>
      <c r="G99" s="41"/>
      <c r="H99" s="64"/>
      <c r="I99" s="42"/>
    </row>
    <row r="100" spans="1:9" ht="57.75" thickBot="1" x14ac:dyDescent="0.25">
      <c r="A100" s="114" t="s">
        <v>45</v>
      </c>
      <c r="B100" s="107" t="s">
        <v>47</v>
      </c>
      <c r="C100" s="98"/>
      <c r="D100" s="62"/>
      <c r="E100" s="62"/>
      <c r="F100" s="62" t="s">
        <v>181</v>
      </c>
      <c r="G100" s="70"/>
      <c r="H100" s="97">
        <f t="shared" ref="H100:H105" si="9">IF(COUNTA(C100:F100) = 0,"Needs X",IF(COUNTA(C100:F100)&gt;1,"ERROR",IF(C100="X",I100,IF(D100="X",I100/2,IF(E100="X",0,0)))))</f>
        <v>0</v>
      </c>
      <c r="I100" s="21">
        <f>IF(F100="x",0,5)</f>
        <v>0</v>
      </c>
    </row>
    <row r="101" spans="1:9" ht="29.25" thickBot="1" x14ac:dyDescent="0.25">
      <c r="A101" s="114" t="s">
        <v>46</v>
      </c>
      <c r="B101" s="107" t="s">
        <v>49</v>
      </c>
      <c r="C101" s="98"/>
      <c r="D101" s="62"/>
      <c r="E101" s="62"/>
      <c r="F101" s="62" t="s">
        <v>181</v>
      </c>
      <c r="G101" s="70"/>
      <c r="H101" s="97">
        <f t="shared" si="9"/>
        <v>0</v>
      </c>
      <c r="I101" s="21">
        <f>IF(F101="x",0,5)</f>
        <v>0</v>
      </c>
    </row>
    <row r="102" spans="1:9" ht="59.25" customHeight="1" thickBot="1" x14ac:dyDescent="0.25">
      <c r="A102" s="114" t="s">
        <v>48</v>
      </c>
      <c r="B102" s="107" t="s">
        <v>103</v>
      </c>
      <c r="C102" s="98"/>
      <c r="D102" s="62"/>
      <c r="E102" s="62"/>
      <c r="F102" s="62" t="s">
        <v>181</v>
      </c>
      <c r="G102" s="70"/>
      <c r="H102" s="97">
        <f t="shared" si="9"/>
        <v>0</v>
      </c>
      <c r="I102" s="21">
        <f>IF(F102="x",0,5)</f>
        <v>0</v>
      </c>
    </row>
    <row r="103" spans="1:9" ht="18.75" customHeight="1" thickBot="1" x14ac:dyDescent="0.25">
      <c r="A103" s="114" t="s">
        <v>50</v>
      </c>
      <c r="B103" s="107" t="s">
        <v>87</v>
      </c>
      <c r="C103" s="98"/>
      <c r="D103" s="62"/>
      <c r="E103" s="62"/>
      <c r="F103" s="62" t="s">
        <v>181</v>
      </c>
      <c r="G103" s="70"/>
      <c r="H103" s="97">
        <f t="shared" si="9"/>
        <v>0</v>
      </c>
      <c r="I103" s="21">
        <f>IF(F103="x",0,5)</f>
        <v>0</v>
      </c>
    </row>
    <row r="104" spans="1:9" ht="29.25" thickBot="1" x14ac:dyDescent="0.25">
      <c r="A104" s="114" t="s">
        <v>51</v>
      </c>
      <c r="B104" s="107" t="s">
        <v>88</v>
      </c>
      <c r="C104" s="98" t="s">
        <v>181</v>
      </c>
      <c r="D104" s="62"/>
      <c r="E104" s="62"/>
      <c r="F104" s="62"/>
      <c r="G104" s="70"/>
      <c r="H104" s="97">
        <f t="shared" si="9"/>
        <v>10</v>
      </c>
      <c r="I104" s="21">
        <f>IF(F104="x",0,10)</f>
        <v>10</v>
      </c>
    </row>
    <row r="105" spans="1:9" ht="29.25" thickBot="1" x14ac:dyDescent="0.25">
      <c r="A105" s="114" t="s">
        <v>75</v>
      </c>
      <c r="B105" s="107" t="s">
        <v>89</v>
      </c>
      <c r="C105" s="98"/>
      <c r="D105" s="62"/>
      <c r="E105" s="62"/>
      <c r="F105" s="62" t="s">
        <v>181</v>
      </c>
      <c r="G105" s="70"/>
      <c r="H105" s="97">
        <f t="shared" si="9"/>
        <v>0</v>
      </c>
      <c r="I105" s="21">
        <f>IF(F105="x",0,5)</f>
        <v>0</v>
      </c>
    </row>
    <row r="106" spans="1:9" ht="15" x14ac:dyDescent="0.2">
      <c r="A106" s="101" t="s">
        <v>105</v>
      </c>
      <c r="B106" s="102"/>
      <c r="C106" s="41"/>
      <c r="D106" s="41"/>
      <c r="E106" s="41"/>
      <c r="F106" s="41"/>
      <c r="G106" s="70"/>
      <c r="H106" s="97">
        <f>SUM(H100:H105)</f>
        <v>10</v>
      </c>
      <c r="I106" s="26">
        <f>SUM(I100:I105)</f>
        <v>10</v>
      </c>
    </row>
    <row r="107" spans="1:9" x14ac:dyDescent="0.2">
      <c r="A107" s="32"/>
      <c r="B107" s="33"/>
      <c r="C107" s="25"/>
      <c r="D107" s="25"/>
      <c r="E107" s="25"/>
      <c r="F107" s="25"/>
      <c r="G107" s="70"/>
      <c r="H107" s="63"/>
      <c r="I107" s="27"/>
    </row>
    <row r="108" spans="1:9" ht="13.5" thickBot="1" x14ac:dyDescent="0.25">
      <c r="A108" s="99" t="s">
        <v>90</v>
      </c>
      <c r="B108" s="113"/>
      <c r="C108" s="41"/>
      <c r="D108" s="41"/>
      <c r="E108" s="41"/>
      <c r="F108" s="41"/>
      <c r="G108" s="70"/>
      <c r="H108" s="64"/>
      <c r="I108" s="42"/>
    </row>
    <row r="109" spans="1:9" ht="29.25" thickBot="1" x14ac:dyDescent="0.25">
      <c r="A109" s="106" t="s">
        <v>91</v>
      </c>
      <c r="B109" s="107" t="s">
        <v>92</v>
      </c>
      <c r="C109" s="98"/>
      <c r="D109" s="62"/>
      <c r="E109" s="62"/>
      <c r="F109" s="62" t="s">
        <v>181</v>
      </c>
      <c r="G109" s="70"/>
      <c r="H109" s="97">
        <f>IF(COUNTA(C109:F109) = 0,"Needs X",IF(COUNTA(C109:F109)&gt;1,"ERROR",IF(C109="X",I109,IF(D109="X",I109/2,IF(E109="X",0,0)))))</f>
        <v>0</v>
      </c>
      <c r="I109" s="21">
        <f>IF(F109="x",0,10)</f>
        <v>0</v>
      </c>
    </row>
    <row r="110" spans="1:9" ht="29.25" thickBot="1" x14ac:dyDescent="0.25">
      <c r="A110" s="106" t="s">
        <v>93</v>
      </c>
      <c r="B110" s="107" t="s">
        <v>94</v>
      </c>
      <c r="C110" s="98"/>
      <c r="D110" s="62"/>
      <c r="E110" s="62"/>
      <c r="F110" s="62" t="s">
        <v>181</v>
      </c>
      <c r="G110" s="70"/>
      <c r="H110" s="97">
        <f>IF(COUNTA(C110:F110) = 0,"Needs X",IF(COUNTA(C110:F110)&gt;1,"ERROR",IF(C110="X",I110,IF(D110="X",I110/2,IF(E110="X",0,0)))))</f>
        <v>0</v>
      </c>
      <c r="I110" s="21">
        <f>IF(F110="x",0,10)</f>
        <v>0</v>
      </c>
    </row>
    <row r="111" spans="1:9" ht="29.25" thickBot="1" x14ac:dyDescent="0.25">
      <c r="A111" s="106" t="s">
        <v>95</v>
      </c>
      <c r="B111" s="107" t="s">
        <v>158</v>
      </c>
      <c r="C111" s="98"/>
      <c r="D111" s="62"/>
      <c r="E111" s="62"/>
      <c r="F111" s="62" t="s">
        <v>181</v>
      </c>
      <c r="G111" s="70"/>
      <c r="H111" s="97">
        <f>IF(COUNTA(C111:F111) = 0,"Needs X",IF(COUNTA(C111:F111)&gt;1,"ERROR",IF(C111="X",I111,IF(D111="X",I111/2,IF(E111="X",0,0)))))</f>
        <v>0</v>
      </c>
      <c r="I111" s="21">
        <f>IF(F111="x",0,10)</f>
        <v>0</v>
      </c>
    </row>
    <row r="112" spans="1:9" ht="15" x14ac:dyDescent="0.2">
      <c r="A112" s="101" t="s">
        <v>105</v>
      </c>
      <c r="B112" s="102"/>
      <c r="C112" s="41"/>
      <c r="D112" s="41"/>
      <c r="E112" s="41"/>
      <c r="F112" s="41"/>
      <c r="G112" s="41"/>
      <c r="H112" s="97">
        <f>SUM(H109:H111)</f>
        <v>0</v>
      </c>
      <c r="I112" s="26">
        <f>SUM(I109:I111)</f>
        <v>0</v>
      </c>
    </row>
    <row r="113" spans="1:9" x14ac:dyDescent="0.2">
      <c r="A113" s="32"/>
      <c r="B113" s="33"/>
      <c r="C113" s="25"/>
      <c r="D113" s="25"/>
      <c r="E113" s="25"/>
      <c r="F113" s="25"/>
      <c r="G113" s="25"/>
      <c r="H113" s="63"/>
      <c r="I113" s="27"/>
    </row>
    <row r="114" spans="1:9" ht="13.5" thickBot="1" x14ac:dyDescent="0.25">
      <c r="A114" s="99" t="s">
        <v>96</v>
      </c>
      <c r="B114" s="113"/>
      <c r="C114" s="41"/>
      <c r="D114" s="41"/>
      <c r="E114" s="41"/>
      <c r="F114" s="41"/>
      <c r="G114" s="41"/>
      <c r="H114" s="64"/>
      <c r="I114" s="42"/>
    </row>
    <row r="115" spans="1:9" ht="57.75" thickBot="1" x14ac:dyDescent="0.25">
      <c r="A115" s="106">
        <v>8.1</v>
      </c>
      <c r="B115" s="107" t="s">
        <v>63</v>
      </c>
      <c r="C115" s="98" t="s">
        <v>181</v>
      </c>
      <c r="D115" s="62"/>
      <c r="E115" s="62"/>
      <c r="F115" s="62"/>
      <c r="G115" s="70"/>
      <c r="H115" s="97">
        <f>IF(COUNTA(C115:F115) = 0,"Needs X",IF(COUNTA(C115:F115)&gt;1,"ERROR",IF(C115="X",I115,IF(D115="X",I115/2,IF(E115="X",0,0)))))</f>
        <v>15</v>
      </c>
      <c r="I115" s="21">
        <f>IF(F115="x",0,15)</f>
        <v>15</v>
      </c>
    </row>
    <row r="116" spans="1:9" ht="57.75" thickBot="1" x14ac:dyDescent="0.25">
      <c r="A116" s="106">
        <v>8.1999999999999993</v>
      </c>
      <c r="B116" s="107" t="s">
        <v>152</v>
      </c>
      <c r="C116" s="98" t="s">
        <v>181</v>
      </c>
      <c r="D116" s="62"/>
      <c r="E116" s="62"/>
      <c r="F116" s="62"/>
      <c r="G116" s="70"/>
      <c r="H116" s="97">
        <f>IF(COUNTA(C116:F116) = 0,"Needs X",IF(COUNTA(C116:F116)&gt;1,"ERROR",IF(C116="X",I116,IF(D116="X",I116/2,IF(E116="X",0,0)))))</f>
        <v>15</v>
      </c>
      <c r="I116" s="21">
        <f>IF(F116="x",0,15)</f>
        <v>15</v>
      </c>
    </row>
    <row r="117" spans="1:9" ht="18" customHeight="1" thickBot="1" x14ac:dyDescent="0.25">
      <c r="A117" s="106">
        <v>8.3000000000000007</v>
      </c>
      <c r="B117" s="107" t="s">
        <v>98</v>
      </c>
      <c r="C117" s="98" t="s">
        <v>181</v>
      </c>
      <c r="D117" s="62"/>
      <c r="E117" s="62"/>
      <c r="F117" s="62"/>
      <c r="G117" s="70"/>
      <c r="H117" s="97">
        <f>IF(COUNTA(C117:F117) = 0,"Needs X",IF(COUNTA(C117:F117)&gt;1,"ERROR",IF(C117="X",I117,IF(D117="X",I117/2,IF(E117="X",0,0)))))</f>
        <v>15</v>
      </c>
      <c r="I117" s="21">
        <f>IF(F117="x",0,15)</f>
        <v>15</v>
      </c>
    </row>
    <row r="118" spans="1:9" ht="60.75" customHeight="1" thickBot="1" x14ac:dyDescent="0.25">
      <c r="A118" s="106">
        <v>8.4</v>
      </c>
      <c r="B118" s="107" t="s">
        <v>57</v>
      </c>
      <c r="C118" s="98"/>
      <c r="D118" s="62" t="s">
        <v>181</v>
      </c>
      <c r="E118" s="62"/>
      <c r="F118" s="62"/>
      <c r="G118" s="70"/>
      <c r="H118" s="97">
        <f>IF(COUNTA(C118:F118) = 0,"Needs X",IF(COUNTA(C118:F118)&gt;1,"ERROR",IF(C118="X",I118,IF(D118="X",I118/2,IF(E118="X",0,0)))))</f>
        <v>7.5</v>
      </c>
      <c r="I118" s="21">
        <f>IF(F118="x",0,15)</f>
        <v>15</v>
      </c>
    </row>
    <row r="119" spans="1:9" ht="45" customHeight="1" thickBot="1" x14ac:dyDescent="0.25">
      <c r="A119" s="106">
        <v>8.5</v>
      </c>
      <c r="B119" s="107" t="s">
        <v>99</v>
      </c>
      <c r="C119" s="98"/>
      <c r="D119" s="62"/>
      <c r="E119" s="62" t="s">
        <v>181</v>
      </c>
      <c r="F119" s="62"/>
      <c r="G119" s="70"/>
      <c r="H119" s="97">
        <f>IF(COUNTA(C119:F119) = 0,"Needs X",IF(COUNTA(C119:F119)&gt;1,"ERROR",IF(C119="X",I119,IF(D119="X",I119/2,IF(E119="X",0,0)))))</f>
        <v>0</v>
      </c>
      <c r="I119" s="21">
        <f>IF(F119="x",0,10)</f>
        <v>10</v>
      </c>
    </row>
    <row r="120" spans="1:9" ht="15" x14ac:dyDescent="0.2">
      <c r="A120" s="101" t="s">
        <v>105</v>
      </c>
      <c r="B120" s="102"/>
      <c r="C120" s="41"/>
      <c r="D120" s="41"/>
      <c r="E120" s="41"/>
      <c r="F120" s="41"/>
      <c r="G120" s="41"/>
      <c r="H120" s="97">
        <f>SUM(H115:H119)</f>
        <v>52.5</v>
      </c>
      <c r="I120" s="26">
        <f>SUM(I115:I119)</f>
        <v>70</v>
      </c>
    </row>
    <row r="121" spans="1:9" x14ac:dyDescent="0.2">
      <c r="A121" s="34"/>
      <c r="B121" s="34"/>
      <c r="C121" s="25"/>
      <c r="D121" s="25"/>
      <c r="E121" s="25"/>
      <c r="F121" s="25"/>
      <c r="G121" s="25"/>
      <c r="H121" s="63"/>
      <c r="I121" s="27"/>
    </row>
    <row r="122" spans="1:9" ht="13.5" thickBot="1" x14ac:dyDescent="0.25">
      <c r="A122" s="99" t="s">
        <v>58</v>
      </c>
      <c r="B122" s="115"/>
      <c r="C122" s="41"/>
      <c r="D122" s="41"/>
      <c r="E122" s="41"/>
      <c r="F122" s="41"/>
      <c r="G122" s="41"/>
      <c r="H122" s="64"/>
      <c r="I122" s="42"/>
    </row>
    <row r="123" spans="1:9" ht="107.25" customHeight="1" thickBot="1" x14ac:dyDescent="0.25">
      <c r="A123" s="106">
        <v>9.1</v>
      </c>
      <c r="B123" s="108" t="s">
        <v>205</v>
      </c>
      <c r="C123" s="98"/>
      <c r="D123" s="62"/>
      <c r="E123" s="62"/>
      <c r="F123" s="62" t="s">
        <v>181</v>
      </c>
      <c r="G123" s="72"/>
      <c r="H123" s="97">
        <f>IF(COUNTA(C123:F123) = 0,"Needs X",IF(COUNTA(C123:F123)&gt;1,"ERROR",IF(C123="X",I123,IF(D123="X",I123/2,IF(E123="X",0,0)))))</f>
        <v>0</v>
      </c>
      <c r="I123" s="21">
        <f>IF(F123="x",0,25)</f>
        <v>0</v>
      </c>
    </row>
    <row r="124" spans="1:9" ht="15" x14ac:dyDescent="0.2">
      <c r="A124" s="101" t="s">
        <v>105</v>
      </c>
      <c r="B124" s="102"/>
      <c r="C124" s="41"/>
      <c r="D124" s="41"/>
      <c r="E124" s="41"/>
      <c r="F124" s="41"/>
      <c r="G124" s="41"/>
      <c r="H124" s="97">
        <f>SUM(H123)</f>
        <v>0</v>
      </c>
      <c r="I124" s="26">
        <f>SUM(I123)</f>
        <v>0</v>
      </c>
    </row>
    <row r="125" spans="1:9" x14ac:dyDescent="0.2">
      <c r="A125" s="34"/>
      <c r="B125" s="34"/>
      <c r="C125" s="25"/>
      <c r="D125" s="25"/>
      <c r="E125" s="25"/>
      <c r="F125" s="25"/>
      <c r="G125" s="25"/>
      <c r="H125" s="63"/>
      <c r="I125" s="27"/>
    </row>
    <row r="126" spans="1:9" ht="13.5" thickBot="1" x14ac:dyDescent="0.25">
      <c r="A126" s="99" t="s">
        <v>153</v>
      </c>
      <c r="B126" s="113"/>
      <c r="C126" s="41"/>
      <c r="D126" s="41"/>
      <c r="E126" s="41"/>
      <c r="F126" s="41"/>
      <c r="G126" s="41"/>
      <c r="H126" s="64"/>
      <c r="I126" s="42"/>
    </row>
    <row r="127" spans="1:9" ht="46.5" customHeight="1" thickBot="1" x14ac:dyDescent="0.25">
      <c r="A127" s="106">
        <v>10.1</v>
      </c>
      <c r="B127" s="109" t="s">
        <v>59</v>
      </c>
      <c r="C127" s="98" t="s">
        <v>181</v>
      </c>
      <c r="D127" s="62"/>
      <c r="E127" s="62"/>
      <c r="F127" s="62"/>
      <c r="G127" s="70"/>
      <c r="H127" s="97">
        <f>IF(COUNTA(C127:F127) = 0,"Needs X",IF(COUNTA(C127:F127)&gt;1,"ERROR",IF(C127="X",I127,IF(D127="X",I127/2,IF(E127="X",0,0)))))</f>
        <v>10</v>
      </c>
      <c r="I127" s="21">
        <f>IF(F127="x",0,10)</f>
        <v>10</v>
      </c>
    </row>
    <row r="128" spans="1:9" ht="30.75" customHeight="1" thickBot="1" x14ac:dyDescent="0.25">
      <c r="A128" s="106">
        <v>10.199999999999999</v>
      </c>
      <c r="B128" s="109" t="s">
        <v>60</v>
      </c>
      <c r="C128" s="98" t="s">
        <v>181</v>
      </c>
      <c r="D128" s="62"/>
      <c r="E128" s="62"/>
      <c r="F128" s="62"/>
      <c r="G128" s="70"/>
      <c r="H128" s="97">
        <f>IF(COUNTA(C128:F128) = 0,"Needs X",IF(COUNTA(C128:F128)&gt;1,"ERROR",IF(C128="X",I128,IF(D128="X",I128/2,IF(E128="X",0,0)))))</f>
        <v>10</v>
      </c>
      <c r="I128" s="21">
        <f>IF(F128="x",0,10)</f>
        <v>10</v>
      </c>
    </row>
    <row r="129" spans="1:9" ht="58.5" customHeight="1" thickBot="1" x14ac:dyDescent="0.25">
      <c r="A129" s="106">
        <v>10.3</v>
      </c>
      <c r="B129" s="109" t="s">
        <v>61</v>
      </c>
      <c r="C129" s="98" t="s">
        <v>181</v>
      </c>
      <c r="D129" s="62"/>
      <c r="E129" s="62"/>
      <c r="F129" s="62"/>
      <c r="G129" s="70"/>
      <c r="H129" s="97">
        <f>IF(COUNTA(C129:F129) = 0,"Needs X",IF(COUNTA(C129:F129)&gt;1,"ERROR",IF(C129="X",I129,IF(D129="X",I129/2,IF(E129="X",0,0)))))</f>
        <v>10</v>
      </c>
      <c r="I129" s="21">
        <f>IF(F129="x",0,10)</f>
        <v>10</v>
      </c>
    </row>
    <row r="130" spans="1:9" ht="46.5" customHeight="1" thickBot="1" x14ac:dyDescent="0.25">
      <c r="A130" s="106">
        <v>10.4</v>
      </c>
      <c r="B130" s="109" t="s">
        <v>106</v>
      </c>
      <c r="C130" s="98"/>
      <c r="D130" s="62"/>
      <c r="E130" s="62"/>
      <c r="F130" s="62" t="s">
        <v>181</v>
      </c>
      <c r="G130" s="70"/>
      <c r="H130" s="97">
        <f>IF(COUNTA(C130:F130) = 0,"Needs X",IF(COUNTA(C130:F130)&gt;1,"ERROR",IF(C130="X",I130,IF(D130="X",I130/2,IF(E130="X",0,0)))))</f>
        <v>0</v>
      </c>
      <c r="I130" s="21">
        <f>IF(F130="x",0,10)</f>
        <v>0</v>
      </c>
    </row>
    <row r="131" spans="1:9" ht="15" x14ac:dyDescent="0.2">
      <c r="A131" s="101" t="s">
        <v>105</v>
      </c>
      <c r="B131" s="102"/>
      <c r="C131" s="41"/>
      <c r="D131" s="41"/>
      <c r="E131" s="41"/>
      <c r="F131" s="41"/>
      <c r="G131" s="41"/>
      <c r="H131" s="97">
        <f>SUM(H127:H130)</f>
        <v>30</v>
      </c>
      <c r="I131" s="116">
        <f>SUM(I127:I130)</f>
        <v>30</v>
      </c>
    </row>
  </sheetData>
  <sheetProtection password="EF6E" sheet="1" objects="1" scenarios="1"/>
  <mergeCells count="4">
    <mergeCell ref="A1:I1"/>
    <mergeCell ref="D7:E7"/>
    <mergeCell ref="D8:E8"/>
    <mergeCell ref="B9:I9"/>
  </mergeCells>
  <phoneticPr fontId="41" type="noConversion"/>
  <conditionalFormatting sqref="C12:C19 C23:C30 C34:C48 C52:C57 C62:C83 C88:C96 C100:C105 C109:C111 C115:C119 C123 C127:C130">
    <cfRule type="cellIs" dxfId="2" priority="1" stopIfTrue="1" operator="equal">
      <formula>"x"</formula>
    </cfRule>
  </conditionalFormatting>
  <conditionalFormatting sqref="D12:D19 D23:D30 D34:D48 D52:D57 D62:D66 D70:D83 D88:D96 D100:D105 D109:D111 D115:D119 D123 D127:D130">
    <cfRule type="cellIs" dxfId="1" priority="2" stopIfTrue="1" operator="equal">
      <formula>"x"</formula>
    </cfRule>
  </conditionalFormatting>
  <conditionalFormatting sqref="E12:E19 E23:E30 E34:E48 E52:E57 E62:E66 E70:E83 E88:E96 E100:E105 E109:E111 E115:E119 E123 E127:E130">
    <cfRule type="cellIs" dxfId="0" priority="3" stopIfTrue="1" operator="equal">
      <formula>"x"</formula>
    </cfRule>
  </conditionalFormatting>
  <dataValidations count="2">
    <dataValidation type="list" allowBlank="1" showDropDown="1" showInputMessage="1" showErrorMessage="1" sqref="C115:F119">
      <formula1>"x,X"</formula1>
    </dataValidation>
    <dataValidation type="list" allowBlank="1" showDropDown="1" showInputMessage="1" showErrorMessage="1" sqref="C109:F111 C12:F19 C127:F130 C52:F57 C100:F105 C88:F96 C70:F83 C62:F66 C34:F48 C23:F30 C123:F123">
      <formula1>"X,x"</formula1>
    </dataValidation>
  </dataValidation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D6" sqref="D6"/>
    </sheetView>
  </sheetViews>
  <sheetFormatPr defaultColWidth="8.85546875" defaultRowHeight="12.75" x14ac:dyDescent="0.2"/>
  <cols>
    <col min="1" max="1" width="4.28515625" customWidth="1"/>
    <col min="2" max="2" width="39.140625" style="28" customWidth="1"/>
    <col min="3" max="3" width="6.28515625" style="28" customWidth="1"/>
    <col min="4" max="4" width="39.42578125" customWidth="1"/>
  </cols>
  <sheetData>
    <row r="1" spans="1:12" s="76" customFormat="1" ht="46.5" customHeight="1" x14ac:dyDescent="0.2">
      <c r="A1" s="73"/>
      <c r="B1" s="73"/>
      <c r="C1" s="73"/>
      <c r="D1" s="74"/>
      <c r="E1" s="75"/>
      <c r="G1" s="73"/>
      <c r="L1" s="77"/>
    </row>
    <row r="2" spans="1:12" s="76" customFormat="1" ht="20.25" x14ac:dyDescent="0.2">
      <c r="A2" s="78" t="s">
        <v>176</v>
      </c>
      <c r="B2" s="79"/>
      <c r="C2" s="79"/>
      <c r="D2" s="74"/>
      <c r="E2" s="80"/>
      <c r="G2" s="81"/>
      <c r="K2" s="82"/>
      <c r="L2" s="77"/>
    </row>
    <row r="3" spans="1:12" s="76" customFormat="1" ht="15.75" x14ac:dyDescent="0.2">
      <c r="A3" s="83" t="s">
        <v>180</v>
      </c>
      <c r="B3" s="73"/>
      <c r="C3" s="73"/>
      <c r="D3" s="74"/>
      <c r="E3" s="84"/>
      <c r="G3" s="73"/>
      <c r="K3"/>
      <c r="L3" s="85"/>
    </row>
    <row r="4" spans="1:12" ht="13.5" thickBot="1" x14ac:dyDescent="0.25">
      <c r="G4" t="s">
        <v>4</v>
      </c>
      <c r="K4" s="28"/>
    </row>
    <row r="5" spans="1:12" ht="121.5" customHeight="1" thickBot="1" x14ac:dyDescent="0.25">
      <c r="A5" s="151">
        <v>1</v>
      </c>
      <c r="B5" s="86" t="s">
        <v>179</v>
      </c>
      <c r="C5" s="153">
        <v>2</v>
      </c>
      <c r="D5" s="96" t="s">
        <v>203</v>
      </c>
    </row>
    <row r="6" spans="1:12" ht="150" customHeight="1" thickBot="1" x14ac:dyDescent="0.25">
      <c r="A6" s="152"/>
      <c r="B6" s="87"/>
      <c r="C6" s="154"/>
      <c r="D6" s="88"/>
    </row>
    <row r="7" spans="1:12" ht="143.25" customHeight="1" thickBot="1" x14ac:dyDescent="0.25">
      <c r="A7" s="155">
        <v>3</v>
      </c>
      <c r="B7" s="96" t="s">
        <v>182</v>
      </c>
      <c r="C7" s="155">
        <v>4</v>
      </c>
      <c r="D7" s="96" t="s">
        <v>151</v>
      </c>
      <c r="H7" t="s">
        <v>4</v>
      </c>
    </row>
    <row r="8" spans="1:12" ht="150" customHeight="1" x14ac:dyDescent="0.2">
      <c r="A8" s="156"/>
      <c r="B8" s="89"/>
      <c r="C8" s="156"/>
      <c r="D8" s="90"/>
    </row>
    <row r="9" spans="1:12" ht="51" customHeight="1" x14ac:dyDescent="0.2">
      <c r="A9" s="91"/>
      <c r="B9" s="92"/>
      <c r="C9" s="91"/>
      <c r="D9" s="92"/>
    </row>
    <row r="10" spans="1:12" ht="150" customHeight="1" x14ac:dyDescent="0.2">
      <c r="A10" s="91">
        <v>5</v>
      </c>
      <c r="B10" s="26"/>
      <c r="C10" s="91">
        <v>6</v>
      </c>
      <c r="D10" s="20"/>
    </row>
    <row r="11" spans="1:12" ht="51" customHeight="1" x14ac:dyDescent="0.2">
      <c r="A11" s="91"/>
      <c r="B11" s="92"/>
      <c r="C11" s="91"/>
      <c r="D11" s="20"/>
    </row>
    <row r="12" spans="1:12" ht="150" customHeight="1" x14ac:dyDescent="0.2">
      <c r="A12" s="91">
        <v>7</v>
      </c>
      <c r="B12" s="26"/>
      <c r="C12" s="91">
        <v>8</v>
      </c>
      <c r="D12" s="20"/>
    </row>
    <row r="13" spans="1:12" ht="51" customHeight="1" x14ac:dyDescent="0.2">
      <c r="A13" s="91"/>
      <c r="B13" s="26"/>
      <c r="C13" s="91"/>
      <c r="D13" s="20"/>
    </row>
    <row r="14" spans="1:12" ht="150" customHeight="1" x14ac:dyDescent="0.2">
      <c r="A14" s="91">
        <v>9</v>
      </c>
      <c r="B14" s="26"/>
      <c r="C14" s="91">
        <v>10</v>
      </c>
      <c r="D14" s="20"/>
    </row>
    <row r="15" spans="1:12" ht="150" customHeight="1" x14ac:dyDescent="0.2">
      <c r="A15" s="91">
        <v>11</v>
      </c>
      <c r="B15" s="26" t="s">
        <v>177</v>
      </c>
      <c r="C15" s="91">
        <v>12</v>
      </c>
      <c r="D15" s="20"/>
    </row>
    <row r="16" spans="1:12" ht="150" customHeight="1" thickBot="1" x14ac:dyDescent="0.25">
      <c r="A16" s="93">
        <v>13</v>
      </c>
      <c r="B16" s="94"/>
      <c r="C16" s="93"/>
      <c r="D16" s="95"/>
    </row>
    <row r="17" spans="2:3" s="25" customFormat="1" ht="150" customHeight="1" x14ac:dyDescent="0.2">
      <c r="B17" s="27"/>
      <c r="C17" s="27"/>
    </row>
    <row r="18" spans="2:3" s="25" customFormat="1" ht="150" customHeight="1" x14ac:dyDescent="0.2">
      <c r="B18" s="27"/>
      <c r="C18" s="27"/>
    </row>
    <row r="19" spans="2:3" s="25" customFormat="1" ht="150" customHeight="1" x14ac:dyDescent="0.2">
      <c r="B19" s="27"/>
      <c r="C19" s="27"/>
    </row>
    <row r="20" spans="2:3" s="25" customFormat="1" ht="150" customHeight="1" x14ac:dyDescent="0.2">
      <c r="B20" s="27"/>
      <c r="C20" s="27"/>
    </row>
    <row r="21" spans="2:3" s="25" customFormat="1" ht="150" customHeight="1" x14ac:dyDescent="0.2">
      <c r="B21" s="27"/>
      <c r="C21" s="27"/>
    </row>
    <row r="22" spans="2:3" s="25" customFormat="1" ht="150" customHeight="1" x14ac:dyDescent="0.2">
      <c r="B22" s="27"/>
      <c r="C22" s="27"/>
    </row>
    <row r="23" spans="2:3" s="25" customFormat="1" ht="150" customHeight="1" x14ac:dyDescent="0.2">
      <c r="B23" s="27"/>
      <c r="C23" s="27"/>
    </row>
    <row r="24" spans="2:3" s="25" customFormat="1" ht="150" customHeight="1" x14ac:dyDescent="0.2">
      <c r="B24" s="27"/>
      <c r="C24" s="27"/>
    </row>
    <row r="25" spans="2:3" s="25" customFormat="1" ht="150" customHeight="1" x14ac:dyDescent="0.2">
      <c r="B25" s="27"/>
      <c r="C25" s="27"/>
    </row>
    <row r="26" spans="2:3" s="25" customFormat="1" ht="150" customHeight="1" x14ac:dyDescent="0.2">
      <c r="B26" s="27"/>
      <c r="C26" s="27"/>
    </row>
    <row r="27" spans="2:3" s="25" customFormat="1" ht="150" customHeight="1" x14ac:dyDescent="0.2">
      <c r="B27" s="27"/>
      <c r="C27" s="27"/>
    </row>
    <row r="28" spans="2:3" s="25" customFormat="1" ht="150" customHeight="1" x14ac:dyDescent="0.2">
      <c r="B28" s="27"/>
      <c r="C28" s="27"/>
    </row>
    <row r="29" spans="2:3" s="25" customFormat="1" x14ac:dyDescent="0.2">
      <c r="B29" s="27"/>
      <c r="C29" s="27"/>
    </row>
    <row r="30" spans="2:3" s="25" customFormat="1" x14ac:dyDescent="0.2">
      <c r="B30" s="27"/>
      <c r="C30" s="27"/>
    </row>
    <row r="31" spans="2:3" s="25" customFormat="1" x14ac:dyDescent="0.2">
      <c r="B31" s="27"/>
      <c r="C31" s="27"/>
    </row>
    <row r="32" spans="2:3" s="25" customFormat="1" x14ac:dyDescent="0.2">
      <c r="B32" s="27"/>
      <c r="C32" s="27"/>
    </row>
    <row r="33" spans="2:3" s="25" customFormat="1" x14ac:dyDescent="0.2">
      <c r="B33" s="27"/>
      <c r="C33" s="27"/>
    </row>
  </sheetData>
  <sheetProtection password="EF6E" sheet="1" objects="1" scenarios="1"/>
  <mergeCells count="4">
    <mergeCell ref="A5:A6"/>
    <mergeCell ref="C5:C6"/>
    <mergeCell ref="A7:A8"/>
    <mergeCell ref="C7:C8"/>
  </mergeCells>
  <phoneticPr fontId="41" type="noConversion"/>
  <pageMargins left="0.75" right="0.75" top="1" bottom="1" header="0.5" footer="0.5"/>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C116A00D3A2648AA50437D059802D7" ma:contentTypeVersion="13" ma:contentTypeDescription="Create a new document." ma:contentTypeScope="" ma:versionID="e2fdd31d8362ac7965860b509c1e1de5">
  <xsd:schema xmlns:xsd="http://www.w3.org/2001/XMLSchema" xmlns:xs="http://www.w3.org/2001/XMLSchema" xmlns:p="http://schemas.microsoft.com/office/2006/metadata/properties" xmlns:ns2="8030f075-6456-4d6d-8491-46ebf98fe3fd" xmlns:ns3="231fc40b-100d-47d6-a819-bbd91853342d" targetNamespace="http://schemas.microsoft.com/office/2006/metadata/properties" ma:root="true" ma:fieldsID="3fdb82ba0ccc3b81a148e97bfd636517" ns2:_="" ns3:_="">
    <xsd:import namespace="8030f075-6456-4d6d-8491-46ebf98fe3fd"/>
    <xsd:import namespace="231fc40b-100d-47d6-a819-bbd91853342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30f075-6456-4d6d-8491-46ebf98fe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1fc40b-100d-47d6-a819-bbd91853342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B68AE4-2D2B-4940-9CFB-844C2A19E0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30f075-6456-4d6d-8491-46ebf98fe3fd"/>
    <ds:schemaRef ds:uri="231fc40b-100d-47d6-a819-bbd918533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BCC9E6-2B89-4481-86E9-CEE525A88EBC}">
  <ds:schemaRefs>
    <ds:schemaRef ds:uri="http://schemas.microsoft.com/sharepoint/v3/contenttype/forms"/>
  </ds:schemaRefs>
</ds:datastoreItem>
</file>

<file path=customXml/itemProps3.xml><?xml version="1.0" encoding="utf-8"?>
<ds:datastoreItem xmlns:ds="http://schemas.openxmlformats.org/officeDocument/2006/customXml" ds:itemID="{F0241DE2-5BA3-4CF3-8999-BE54C0A19A2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Disclaimer Definitions &amp; Usage </vt:lpstr>
      <vt:lpstr>Directions</vt:lpstr>
      <vt:lpstr>Checklist</vt:lpstr>
      <vt:lpstr>Summary</vt:lpstr>
      <vt:lpstr>Notes and Pics</vt:lpstr>
      <vt:lpstr>Example</vt:lpstr>
      <vt:lpstr>Eg Notes Pics</vt:lpstr>
      <vt:lpstr>Checklist!Print_Titles</vt:lpstr>
    </vt:vector>
  </TitlesOfParts>
  <Company>FPA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Warren Stone</dc:creator>
  <cp:lastModifiedBy>Claudia Baenen</cp:lastModifiedBy>
  <cp:lastPrinted>2011-07-01T07:46:34Z</cp:lastPrinted>
  <dcterms:created xsi:type="dcterms:W3CDTF">2009-08-24T17:02:50Z</dcterms:created>
  <dcterms:modified xsi:type="dcterms:W3CDTF">2022-02-22T20:37:55Z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243839734</vt:i4>
  </property>
  <property fmtid="{D5CDD505-2E9C-101B-9397-08002B2CF9AE}" pid="3" name="_NewReviewCycle">
    <vt:lpwstr/>
  </property>
  <property fmtid="{D5CDD505-2E9C-101B-9397-08002B2CF9AE}" pid="4" name="_EmailSubject">
    <vt:lpwstr>GMA risk assessment GR line 1 sheeter</vt:lpwstr>
  </property>
  <property fmtid="{D5CDD505-2E9C-101B-9397-08002B2CF9AE}" pid="5" name="_AuthorEmail">
    <vt:lpwstr>Douglas.McQueen@kellogg.com</vt:lpwstr>
  </property>
  <property fmtid="{D5CDD505-2E9C-101B-9397-08002B2CF9AE}" pid="6" name="_AuthorEmailDisplayName">
    <vt:lpwstr>McQueen, Douglas</vt:lpwstr>
  </property>
  <property fmtid="{D5CDD505-2E9C-101B-9397-08002B2CF9AE}" pid="7" name="_ReviewingToolsShownOnce">
    <vt:lpwstr/>
  </property>
</Properties>
</file>